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schi\Downloads\"/>
    </mc:Choice>
  </mc:AlternateContent>
  <xr:revisionPtr revIDLastSave="0" documentId="13_ncr:1_{249A3BD0-EC30-4674-980F-004DC9497B77}" xr6:coauthVersionLast="47" xr6:coauthVersionMax="47" xr10:uidLastSave="{00000000-0000-0000-0000-000000000000}"/>
  <bookViews>
    <workbookView xWindow="-120" yWindow="-120" windowWidth="29040" windowHeight="15720" tabRatio="584" xr2:uid="{00000000-000D-0000-FFFF-FFFF00000000}"/>
  </bookViews>
  <sheets>
    <sheet name="REGATE 19 03 23" sheetId="12" r:id="rId1"/>
    <sheet name="RECAP ET PROGRESSION" sheetId="17" r:id="rId2"/>
  </sheets>
  <definedNames>
    <definedName name="_xlnm.Print_Area" localSheetId="0">'REGATE 19 03 23'!$D$9:$AB$21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2" l="1"/>
  <c r="K22" i="12"/>
  <c r="L22" i="12"/>
  <c r="M22" i="12"/>
  <c r="N22" i="12"/>
  <c r="O22" i="12"/>
  <c r="P22" i="12"/>
  <c r="Q22" i="12"/>
  <c r="R22" i="12"/>
  <c r="S22" i="12"/>
  <c r="T22" i="12"/>
  <c r="U22" i="12"/>
  <c r="I22" i="12"/>
  <c r="AL21" i="12"/>
  <c r="AK21" i="12"/>
  <c r="AJ21" i="12"/>
  <c r="AH21" i="12"/>
  <c r="AG21" i="12"/>
  <c r="AF21" i="12"/>
  <c r="AE21" i="12"/>
  <c r="AD21" i="12"/>
  <c r="AC21" i="12"/>
  <c r="G21" i="12"/>
  <c r="AL20" i="12"/>
  <c r="AK20" i="12"/>
  <c r="AJ20" i="12"/>
  <c r="AH20" i="12"/>
  <c r="AG20" i="12"/>
  <c r="AF20" i="12"/>
  <c r="AE20" i="12"/>
  <c r="AD20" i="12"/>
  <c r="AC20" i="12"/>
  <c r="G20" i="12"/>
  <c r="AL19" i="12"/>
  <c r="AK19" i="12"/>
  <c r="AJ19" i="12"/>
  <c r="AH19" i="12"/>
  <c r="AG19" i="12"/>
  <c r="AF19" i="12"/>
  <c r="AE19" i="12"/>
  <c r="AD19" i="12"/>
  <c r="AC19" i="12"/>
  <c r="G19" i="12"/>
  <c r="AM19" i="12" s="1"/>
  <c r="AL18" i="12"/>
  <c r="AK18" i="12"/>
  <c r="AJ18" i="12"/>
  <c r="AH18" i="12"/>
  <c r="AG18" i="12"/>
  <c r="AF18" i="12"/>
  <c r="AE18" i="12"/>
  <c r="AD18" i="12"/>
  <c r="AC18" i="12"/>
  <c r="G18" i="12"/>
  <c r="AM18" i="12" s="1"/>
  <c r="AL17" i="12"/>
  <c r="AK17" i="12"/>
  <c r="AJ17" i="12"/>
  <c r="AH17" i="12"/>
  <c r="AG17" i="12"/>
  <c r="AF17" i="12"/>
  <c r="AE17" i="12"/>
  <c r="AD17" i="12"/>
  <c r="AC17" i="12"/>
  <c r="G17" i="12"/>
  <c r="AM17" i="12" s="1"/>
  <c r="AL16" i="12"/>
  <c r="AK16" i="12"/>
  <c r="AJ16" i="12"/>
  <c r="AH16" i="12"/>
  <c r="AG16" i="12"/>
  <c r="AF16" i="12"/>
  <c r="AE16" i="12"/>
  <c r="AD16" i="12"/>
  <c r="AC16" i="12"/>
  <c r="G16" i="12"/>
  <c r="AM16" i="12" s="1"/>
  <c r="AL15" i="12"/>
  <c r="AK15" i="12"/>
  <c r="AJ15" i="12"/>
  <c r="AH15" i="12"/>
  <c r="AG15" i="12"/>
  <c r="AF15" i="12"/>
  <c r="AE15" i="12"/>
  <c r="AD15" i="12"/>
  <c r="AC15" i="12"/>
  <c r="G15" i="12"/>
  <c r="AM15" i="12" s="1"/>
  <c r="AL14" i="12"/>
  <c r="AK14" i="12"/>
  <c r="AJ14" i="12"/>
  <c r="AH14" i="12"/>
  <c r="AG14" i="12"/>
  <c r="AF14" i="12"/>
  <c r="AE14" i="12"/>
  <c r="AD14" i="12"/>
  <c r="AC14" i="12"/>
  <c r="G14" i="12"/>
  <c r="AM14" i="12" s="1"/>
  <c r="AL13" i="12"/>
  <c r="AK13" i="12"/>
  <c r="AJ13" i="12"/>
  <c r="AH13" i="12"/>
  <c r="AG13" i="12"/>
  <c r="AF13" i="12"/>
  <c r="AE13" i="12"/>
  <c r="AD13" i="12"/>
  <c r="AC13" i="12"/>
  <c r="G13" i="12"/>
  <c r="AM13" i="12" s="1"/>
  <c r="AL12" i="12"/>
  <c r="AK12" i="12"/>
  <c r="AJ12" i="12"/>
  <c r="AH12" i="12"/>
  <c r="AG12" i="12"/>
  <c r="AF12" i="12"/>
  <c r="AE12" i="12"/>
  <c r="AD12" i="12"/>
  <c r="AC12" i="12"/>
  <c r="G12" i="12"/>
  <c r="AL11" i="12"/>
  <c r="AK11" i="12"/>
  <c r="AJ11" i="12"/>
  <c r="AH11" i="12"/>
  <c r="AG11" i="12"/>
  <c r="AF11" i="12"/>
  <c r="AE11" i="12"/>
  <c r="AD11" i="12"/>
  <c r="AC11" i="12"/>
  <c r="G11" i="12"/>
  <c r="AM11" i="12" s="1"/>
  <c r="AL10" i="12"/>
  <c r="AK10" i="12"/>
  <c r="AJ10" i="12"/>
  <c r="AH10" i="12"/>
  <c r="AG10" i="12"/>
  <c r="AF10" i="12"/>
  <c r="AE10" i="12"/>
  <c r="AD10" i="12"/>
  <c r="AC10" i="12"/>
  <c r="G10" i="12"/>
  <c r="AM10" i="12" s="1"/>
  <c r="H14" i="12" l="1"/>
  <c r="H15" i="12"/>
  <c r="H16" i="12"/>
  <c r="H17" i="12"/>
  <c r="AN17" i="12" s="1"/>
  <c r="H10" i="12"/>
  <c r="AN10" i="12" s="1"/>
  <c r="H18" i="12"/>
  <c r="AN18" i="12" s="1"/>
  <c r="H11" i="12"/>
  <c r="AN11" i="12" s="1"/>
  <c r="H19" i="12"/>
  <c r="AN19" i="12" s="1"/>
  <c r="H12" i="12"/>
  <c r="AN12" i="12" s="1"/>
  <c r="H20" i="12"/>
  <c r="AN20" i="12" s="1"/>
  <c r="H13" i="12"/>
  <c r="H21" i="12"/>
  <c r="AN21" i="12" s="1"/>
  <c r="AN13" i="12"/>
  <c r="AN14" i="12"/>
  <c r="AN15" i="12"/>
  <c r="AM21" i="12"/>
  <c r="AM12" i="12"/>
  <c r="AM20" i="12"/>
  <c r="AN16" i="12"/>
</calcChain>
</file>

<file path=xl/sharedStrings.xml><?xml version="1.0" encoding="utf-8"?>
<sst xmlns="http://schemas.openxmlformats.org/spreadsheetml/2006/main" count="161" uniqueCount="104">
  <si>
    <t>COMPTE RENDU DE CONCOURS</t>
  </si>
  <si>
    <t xml:space="preserve">INTER REGION </t>
  </si>
  <si>
    <r>
      <rPr>
        <sz val="10"/>
        <rFont val="Arial"/>
        <family val="2"/>
      </rPr>
      <t xml:space="preserve">DATE DU CONCOURS </t>
    </r>
    <r>
      <rPr>
        <b/>
        <sz val="10"/>
        <rFont val="Arial"/>
        <family val="2"/>
      </rPr>
      <t xml:space="preserve"> </t>
    </r>
  </si>
  <si>
    <t xml:space="preserve">LIEU </t>
  </si>
  <si>
    <t xml:space="preserve">CLUB ORGANISATEUR </t>
  </si>
  <si>
    <t xml:space="preserve">Juge principal </t>
  </si>
  <si>
    <t>JUGE PRINCIPAL</t>
  </si>
  <si>
    <t>Fréquence 2</t>
  </si>
  <si>
    <t>Fréquence 3</t>
  </si>
  <si>
    <t>Fréquence 4</t>
  </si>
  <si>
    <t>N° voile</t>
  </si>
  <si>
    <t>Nom</t>
  </si>
  <si>
    <t>Prénom</t>
  </si>
  <si>
    <t>Points</t>
  </si>
  <si>
    <t>Résultat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</si>
  <si>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</si>
  <si>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</si>
  <si>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</si>
  <si>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</si>
  <si>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</si>
  <si>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</si>
  <si>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</si>
  <si>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</si>
  <si>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</si>
  <si>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</si>
  <si>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</si>
  <si>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</si>
  <si>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</si>
  <si>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</si>
  <si>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</si>
  <si>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</si>
  <si>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</si>
  <si>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</si>
  <si>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</si>
  <si>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</si>
  <si>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somme</t>
  </si>
  <si>
    <t>max</t>
  </si>
  <si>
    <t>2ème GV</t>
  </si>
  <si>
    <t>3ème GV</t>
  </si>
  <si>
    <t>4ème GV</t>
  </si>
  <si>
    <t>5éme GV</t>
  </si>
  <si>
    <t>N° Voile</t>
  </si>
  <si>
    <t>NOM</t>
  </si>
  <si>
    <t>PRENOM</t>
  </si>
  <si>
    <t>POINTS</t>
  </si>
  <si>
    <t>NB. TOTAL DE CONCURRENTS :</t>
  </si>
  <si>
    <t xml:space="preserve">Juniors : </t>
  </si>
  <si>
    <t xml:space="preserve">Féminines : </t>
  </si>
  <si>
    <t>NB. DE CONCURRENTS ETRANGERS :</t>
  </si>
  <si>
    <t>RESPECT DES REGLES DE SECURITE :       OUI   /   NON</t>
  </si>
  <si>
    <t>CONDITIONS METEOROLOGIQUES :</t>
  </si>
  <si>
    <r>
      <rPr>
        <sz val="8"/>
        <rFont val="Arial"/>
        <family val="2"/>
      </rPr>
      <t xml:space="preserve">Bonnes    Moyennes    Mauvaises    Tempêtes </t>
    </r>
    <r>
      <rPr>
        <b/>
        <sz val="8"/>
        <rFont val="Arial"/>
        <family val="2"/>
      </rPr>
      <t xml:space="preserve">   </t>
    </r>
    <r>
      <rPr>
        <sz val="8"/>
        <rFont val="Arial"/>
        <family val="2"/>
      </rPr>
      <t>Autres</t>
    </r>
  </si>
  <si>
    <t xml:space="preserve">OBSERVATIONS :  </t>
  </si>
  <si>
    <t>signature du juge</t>
  </si>
  <si>
    <t>signature du Pt du Club</t>
  </si>
  <si>
    <t>Cadre réservé au commentaires éventuels du Juge ou Président du club organisateur</t>
  </si>
  <si>
    <t>Noms et fontions des autres juges ayant officiés à ce concours :</t>
  </si>
  <si>
    <t>Cadre réservé à la Fédération</t>
  </si>
  <si>
    <t>Date de réception :</t>
  </si>
  <si>
    <t>Anomalies :</t>
  </si>
  <si>
    <t>Transmis à :</t>
  </si>
  <si>
    <t xml:space="preserve"> </t>
  </si>
  <si>
    <t>IMPORTANT</t>
  </si>
  <si>
    <t>RAPPEL</t>
  </si>
  <si>
    <t>DNF-----&gt; nb de points correspondant au nombre d'inscrits (par ex : si 10 inscrits, 10 points et  si 15 incrits, 15 points)</t>
  </si>
  <si>
    <t>DNS-----&gt; nb de points correspondant au nombre d'inscrits + 1 (par ex : si 10 inscrits, 11points et  si 15 incrits, 16 points)</t>
  </si>
  <si>
    <t>la cellule devient jaune afin de reperer le coureur sur lequel il faudra changer les points MANUELLEMENT</t>
  </si>
  <si>
    <t>la cellule devient orange afin de reperer le coureur sur lequel il faudra changer les points MANUELLEMENT</t>
  </si>
  <si>
    <t>NOMBRE TOTAL DE MANCHES : 18</t>
  </si>
  <si>
    <t>Senior : 14</t>
  </si>
  <si>
    <t>NAVI MODEL CLUB MAGNY VAL D'EUROPE</t>
  </si>
  <si>
    <t>JF</t>
  </si>
  <si>
    <t>jacques</t>
  </si>
  <si>
    <t>christian</t>
  </si>
  <si>
    <t>lecointre</t>
  </si>
  <si>
    <t>jean</t>
  </si>
  <si>
    <t>guy</t>
  </si>
  <si>
    <t>stéphane</t>
  </si>
  <si>
    <t>Patrick</t>
  </si>
  <si>
    <t>Dominique</t>
  </si>
  <si>
    <t>Charles</t>
  </si>
  <si>
    <t>Benoit</t>
  </si>
  <si>
    <t>Patrice</t>
  </si>
  <si>
    <t>REGATE 1 M  19 MARS 2023</t>
  </si>
  <si>
    <t>Patrice  R</t>
  </si>
  <si>
    <t>Patrick P</t>
  </si>
  <si>
    <t>Patrick  C</t>
  </si>
  <si>
    <t>Latrille</t>
  </si>
  <si>
    <t>Limpalaer</t>
  </si>
  <si>
    <t>Clerget</t>
  </si>
  <si>
    <t>Plieu-Sevin</t>
  </si>
  <si>
    <t>Lecointre</t>
  </si>
  <si>
    <t>Cusset</t>
  </si>
  <si>
    <t>Lanos</t>
  </si>
  <si>
    <t>Malberti</t>
  </si>
  <si>
    <t>Neuter</t>
  </si>
  <si>
    <t>Jolly</t>
  </si>
  <si>
    <t>Simonet</t>
  </si>
  <si>
    <t>Roy</t>
  </si>
  <si>
    <t>Christian</t>
  </si>
  <si>
    <t>Jacques</t>
  </si>
  <si>
    <t>Jean</t>
  </si>
  <si>
    <t>Guy</t>
  </si>
  <si>
    <t>Stéphane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</si>
</sst>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 val="double"/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20"/>
      <name val="Arial"/>
      <family val="2"/>
    </font>
    <font>
      <sz val="11"/>
      <name val="Arial"/>
      <family val="2"/>
      <charset val="1"/>
    </font>
    <font>
      <b/>
      <sz val="7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3" fillId="0" borderId="0"/>
  </cellStyleXfs>
  <cellXfs count="10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right" vertical="center" indent="1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8" fillId="0" borderId="6" xfId="0" applyFont="1" applyBorder="1"/>
    <xf numFmtId="0" fontId="10" fillId="0" borderId="6" xfId="0" applyFont="1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/>
    <xf numFmtId="0" fontId="0" fillId="2" borderId="0" xfId="0" applyFill="1"/>
    <xf numFmtId="0" fontId="1" fillId="2" borderId="0" xfId="0" applyFont="1" applyFill="1"/>
    <xf numFmtId="0" fontId="15" fillId="0" borderId="0" xfId="0" applyFont="1"/>
    <xf numFmtId="0" fontId="6" fillId="0" borderId="0" xfId="0" applyFont="1"/>
    <xf numFmtId="0" fontId="4" fillId="2" borderId="0" xfId="0" applyFont="1" applyFill="1"/>
    <xf numFmtId="0" fontId="16" fillId="0" borderId="12" xfId="3" applyFont="1" applyBorder="1" applyAlignment="1">
      <alignment vertical="center"/>
    </xf>
    <xf numFmtId="0" fontId="0" fillId="0" borderId="12" xfId="0" applyBorder="1"/>
    <xf numFmtId="0" fontId="10" fillId="2" borderId="4" xfId="0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0" xfId="0" applyFont="1" applyFill="1"/>
    <xf numFmtId="0" fontId="4" fillId="3" borderId="0" xfId="0" applyFont="1" applyFill="1"/>
    <xf numFmtId="0" fontId="0" fillId="0" borderId="17" xfId="0" applyBorder="1"/>
    <xf numFmtId="0" fontId="1" fillId="0" borderId="12" xfId="3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" fillId="0" borderId="0" xfId="0" applyFont="1"/>
    <xf numFmtId="0" fontId="20" fillId="0" borderId="17" xfId="0" applyFont="1" applyBorder="1" applyAlignment="1">
      <alignment horizont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" fillId="3" borderId="17" xfId="0" applyFont="1" applyFill="1" applyBorder="1"/>
    <xf numFmtId="0" fontId="1" fillId="0" borderId="17" xfId="0" applyFont="1" applyBorder="1"/>
    <xf numFmtId="0" fontId="10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6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TableStyleLight1" xfId="3" xr:uid="{00000000-0005-0000-0000-000003000000}"/>
  </cellStyles>
  <dxfs count="8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'RECAP ET PROGRESSION'!$D$18</c:f>
              <c:strCache>
                <c:ptCount val="1"/>
                <c:pt idx="0">
                  <c:v>Christian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PROGRESSION'!$E$18:$Q$18</c:f>
              <c:numCache>
                <c:formatCode>General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E-45F3-A475-966038B829D9}"/>
            </c:ext>
          </c:extLst>
        </c:ser>
        <c:ser>
          <c:idx val="1"/>
          <c:order val="1"/>
          <c:tx>
            <c:strRef>
              <c:f>'RECAP ET PROGRESSION'!$D$19</c:f>
              <c:strCache>
                <c:ptCount val="1"/>
                <c:pt idx="0">
                  <c:v>Patrice  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PROGRESSION'!$E$19:$Q$19</c:f>
              <c:numCache>
                <c:formatCode>General</c:formatCode>
                <c:ptCount val="13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E-45F3-A475-966038B829D9}"/>
            </c:ext>
          </c:extLst>
        </c:ser>
        <c:ser>
          <c:idx val="2"/>
          <c:order val="2"/>
          <c:tx>
            <c:strRef>
              <c:f>'RECAP ET PROGRESSION'!$D$20</c:f>
              <c:strCache>
                <c:ptCount val="1"/>
                <c:pt idx="0">
                  <c:v>Jacques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PROGRESSION'!$E$20:$Q$20</c:f>
              <c:numCache>
                <c:formatCode>General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E-45F3-A475-966038B829D9}"/>
            </c:ext>
          </c:extLst>
        </c:ser>
        <c:ser>
          <c:idx val="3"/>
          <c:order val="3"/>
          <c:tx>
            <c:strRef>
              <c:f>'RECAP ET PROGRESSION'!$D$21</c:f>
              <c:strCache>
                <c:ptCount val="1"/>
                <c:pt idx="0">
                  <c:v>JF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PROGRESSION'!$E$21:$Q$21</c:f>
              <c:numCache>
                <c:formatCode>General</c:formatCode>
                <c:ptCount val="13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4E-45F3-A475-966038B829D9}"/>
            </c:ext>
          </c:extLst>
        </c:ser>
        <c:ser>
          <c:idx val="4"/>
          <c:order val="4"/>
          <c:tx>
            <c:strRef>
              <c:f>'RECAP ET PROGRESSION'!$D$22</c:f>
              <c:strCache>
                <c:ptCount val="1"/>
                <c:pt idx="0">
                  <c:v>Jean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PROGRESSION'!$E$22:$Q$22</c:f>
              <c:numCache>
                <c:formatCode>General</c:formatCode>
                <c:ptCount val="13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4E-45F3-A475-966038B829D9}"/>
            </c:ext>
          </c:extLst>
        </c:ser>
        <c:ser>
          <c:idx val="5"/>
          <c:order val="5"/>
          <c:tx>
            <c:strRef>
              <c:f>'RECAP ET PROGRESSION'!$D$23</c:f>
              <c:strCache>
                <c:ptCount val="1"/>
                <c:pt idx="0">
                  <c:v>Guy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PROGRESSION'!$E$23:$Q$23</c:f>
              <c:numCache>
                <c:formatCode>General</c:formatCode>
                <c:ptCount val="13"/>
                <c:pt idx="0">
                  <c:v>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4E-45F3-A475-966038B829D9}"/>
            </c:ext>
          </c:extLst>
        </c:ser>
        <c:ser>
          <c:idx val="6"/>
          <c:order val="6"/>
          <c:tx>
            <c:strRef>
              <c:f>'RECAP ET PROGRESSION'!$D$24</c:f>
              <c:strCache>
                <c:ptCount val="1"/>
                <c:pt idx="0">
                  <c:v>Patrick P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PROGRESSION'!$E$24:$Q$24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4E-45F3-A475-966038B829D9}"/>
            </c:ext>
          </c:extLst>
        </c:ser>
        <c:ser>
          <c:idx val="7"/>
          <c:order val="7"/>
          <c:tx>
            <c:strRef>
              <c:f>'RECAP ET PROGRESSION'!$D$25</c:f>
              <c:strCache>
                <c:ptCount val="1"/>
                <c:pt idx="0">
                  <c:v>Benoit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PROGRESSION'!$E$25:$Q$25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4E-45F3-A475-966038B829D9}"/>
            </c:ext>
          </c:extLst>
        </c:ser>
        <c:ser>
          <c:idx val="8"/>
          <c:order val="8"/>
          <c:tx>
            <c:strRef>
              <c:f>'RECAP ET PROGRESSION'!$D$26</c:f>
              <c:strCache>
                <c:ptCount val="1"/>
                <c:pt idx="0">
                  <c:v>Charles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PROGRESSION'!$E$26:$Q$26</c:f>
              <c:numCache>
                <c:formatCode>General</c:formatCode>
                <c:ptCount val="13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4E-45F3-A475-966038B829D9}"/>
            </c:ext>
          </c:extLst>
        </c:ser>
        <c:ser>
          <c:idx val="9"/>
          <c:order val="9"/>
          <c:tx>
            <c:strRef>
              <c:f>'RECAP ET PROGRESSION'!$D$27</c:f>
              <c:strCache>
                <c:ptCount val="1"/>
                <c:pt idx="0">
                  <c:v>Stéphane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PROGRESSION'!$E$27:$Q$27</c:f>
              <c:numCache>
                <c:formatCode>General</c:formatCode>
                <c:ptCount val="13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4E-45F3-A475-966038B829D9}"/>
            </c:ext>
          </c:extLst>
        </c:ser>
        <c:ser>
          <c:idx val="10"/>
          <c:order val="10"/>
          <c:tx>
            <c:strRef>
              <c:f>'RECAP ET PROGRESSION'!$D$28</c:f>
              <c:strCache>
                <c:ptCount val="1"/>
                <c:pt idx="0">
                  <c:v>Patrick  C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PROGRESSION'!$E$28:$Q$28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B4E-45F3-A475-966038B829D9}"/>
            </c:ext>
          </c:extLst>
        </c:ser>
        <c:ser>
          <c:idx val="11"/>
          <c:order val="11"/>
          <c:tx>
            <c:strRef>
              <c:f>'RECAP ET PROGRESSION'!$D$29</c:f>
              <c:strCache>
                <c:ptCount val="1"/>
                <c:pt idx="0">
                  <c:v>Dominique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'RECAP ET PROGRESSION'!$E$17:$Q$17</c:f>
              <c:strCache>
                <c:ptCount val="1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  <c:pt idx="12">
                  <c:v>M13</c:v>
                </c:pt>
              </c:strCache>
            </c:strRef>
          </c:cat>
          <c:val>
            <c:numRef>
              <c:f>'RECAP ET PROGRESSION'!$E$29:$Q$29</c:f>
              <c:numCache>
                <c:formatCode>General</c:formatCode>
                <c:ptCount val="13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B4E-45F3-A475-966038B829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7925376"/>
        <c:axId val="823629696"/>
      </c:lineChart>
      <c:catAx>
        <c:axId val="11179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3629696"/>
        <c:crosses val="autoZero"/>
        <c:auto val="1"/>
        <c:lblAlgn val="ctr"/>
        <c:lblOffset val="100"/>
        <c:noMultiLvlLbl val="0"/>
      </c:catAx>
      <c:valAx>
        <c:axId val="823629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17925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38</xdr:row>
      <xdr:rowOff>0</xdr:rowOff>
    </xdr:from>
    <xdr:to>
      <xdr:col>38</xdr:col>
      <xdr:colOff>304800</xdr:colOff>
      <xdr:row>44</xdr:row>
      <xdr:rowOff>142875</xdr:rowOff>
    </xdr:to>
    <xdr:pic>
      <xdr:nvPicPr>
        <xdr:cNvPr id="2" name="Image 6" descr="New_20logo_20FFMN_20201717.gif">
          <a:extLst>
            <a:ext uri="{FF2B5EF4-FFF2-40B4-BE49-F238E27FC236}">
              <a16:creationId xmlns:a16="http://schemas.microsoft.com/office/drawing/2014/main" id="{9F844E53-7727-491C-9CA3-55EB401E3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" y="9915525"/>
          <a:ext cx="1533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0</xdr:row>
      <xdr:rowOff>152400</xdr:rowOff>
    </xdr:from>
    <xdr:to>
      <xdr:col>5</xdr:col>
      <xdr:colOff>426863</xdr:colOff>
      <xdr:row>5</xdr:row>
      <xdr:rowOff>41247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C839414-379A-4ACA-B9C2-E46BFFAAB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152400"/>
          <a:ext cx="1646063" cy="1146147"/>
        </a:xfrm>
        <a:prstGeom prst="rect">
          <a:avLst/>
        </a:prstGeom>
      </xdr:spPr>
    </xdr:pic>
    <xdr:clientData/>
  </xdr:twoCellAnchor>
  <xdr:twoCellAnchor editAs="oneCell">
    <xdr:from>
      <xdr:col>30</xdr:col>
      <xdr:colOff>314325</xdr:colOff>
      <xdr:row>2</xdr:row>
      <xdr:rowOff>28575</xdr:rowOff>
    </xdr:from>
    <xdr:to>
      <xdr:col>36</xdr:col>
      <xdr:colOff>1133057</xdr:colOff>
      <xdr:row>4</xdr:row>
      <xdr:rowOff>161825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679BFCF-BC03-E1D1-B6C9-66AE294F3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3425" y="457200"/>
          <a:ext cx="3342857" cy="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31</xdr:row>
      <xdr:rowOff>28574</xdr:rowOff>
    </xdr:from>
    <xdr:to>
      <xdr:col>16</xdr:col>
      <xdr:colOff>47625</xdr:colOff>
      <xdr:row>64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175A8D-BEBA-2B1F-B447-F5F56B56FF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A0DD-CEBD-44EF-B1DD-649974CF0E4A}">
  <sheetPr>
    <pageSetUpPr fitToPage="1"/>
  </sheetPr>
  <dimension ref="A1:AS77"/>
  <sheetViews>
    <sheetView tabSelected="1" topLeftCell="D1" zoomScaleNormal="80" workbookViewId="0">
      <selection activeCell="G5" sqref="G5"/>
    </sheetView>
  </sheetViews>
  <sheetFormatPr baseColWidth="10" defaultRowHeight="12.75" x14ac:dyDescent="0.2"/>
  <cols>
    <col min="1" max="3" width="0" hidden="1" customWidth="1"/>
    <col min="4" max="4" width="9" style="1" customWidth="1"/>
    <col min="5" max="5" width="18.140625" style="2" customWidth="1"/>
    <col min="6" max="6" width="17.5703125" customWidth="1"/>
    <col min="7" max="7" width="12.42578125" customWidth="1"/>
    <col min="8" max="8" width="12.28515625" customWidth="1"/>
    <col min="9" max="9" width="4.42578125" customWidth="1"/>
    <col min="10" max="16" width="4.28515625" style="3" customWidth="1"/>
    <col min="17" max="17" width="4" style="3" customWidth="1"/>
    <col min="18" max="18" width="4.140625" style="3" customWidth="1"/>
    <col min="19" max="23" width="5.5703125" style="3" customWidth="1"/>
    <col min="24" max="24" width="4.7109375" style="3" customWidth="1"/>
    <col min="25" max="29" width="5.5703125" style="3" customWidth="1"/>
    <col min="30" max="30" width="5.28515625" customWidth="1"/>
    <col min="31" max="31" width="5.5703125" customWidth="1"/>
    <col min="32" max="33" width="5.42578125" customWidth="1"/>
    <col min="34" max="35" width="5" customWidth="1"/>
    <col min="37" max="37" width="17.140625" customWidth="1"/>
    <col min="38" max="38" width="18.42578125" customWidth="1"/>
    <col min="39" max="39" width="10" customWidth="1"/>
    <col min="40" max="40" width="29" customWidth="1"/>
    <col min="41" max="41" width="17.42578125" customWidth="1"/>
    <col min="42" max="42" width="5.7109375" customWidth="1"/>
    <col min="43" max="43" width="7.28515625" customWidth="1"/>
    <col min="44" max="44" width="8.28515625" customWidth="1"/>
    <col min="45" max="45" width="8.140625" customWidth="1"/>
  </cols>
  <sheetData>
    <row r="1" spans="1:45" ht="18" x14ac:dyDescent="0.2">
      <c r="AK1" s="3"/>
      <c r="AL1" s="3"/>
      <c r="AM1" s="3"/>
      <c r="AN1" s="86" t="s">
        <v>70</v>
      </c>
      <c r="AO1" s="86"/>
      <c r="AP1" s="86"/>
      <c r="AQ1" s="86"/>
      <c r="AR1" s="86"/>
      <c r="AS1" s="86"/>
    </row>
    <row r="2" spans="1:45" ht="15.75" x14ac:dyDescent="0.25">
      <c r="I2" s="87"/>
      <c r="J2" s="87"/>
      <c r="K2" s="87" t="s">
        <v>70</v>
      </c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K2" s="3"/>
      <c r="AL2" s="3"/>
      <c r="AM2" s="3"/>
      <c r="AN2" s="88" t="s">
        <v>0</v>
      </c>
      <c r="AO2" s="88"/>
      <c r="AP2" s="88"/>
      <c r="AQ2" s="88"/>
      <c r="AR2" s="88"/>
      <c r="AS2" s="88"/>
    </row>
    <row r="3" spans="1:45" ht="26.25" customHeight="1" x14ac:dyDescent="0.25">
      <c r="I3" s="69"/>
      <c r="J3" s="70"/>
      <c r="K3" s="87" t="s">
        <v>83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K3" s="4"/>
      <c r="AL3" s="4"/>
      <c r="AM3" s="4"/>
      <c r="AN3" s="4"/>
      <c r="AO3" s="4"/>
      <c r="AP3" s="4"/>
      <c r="AQ3" s="4"/>
      <c r="AR3" s="4"/>
      <c r="AS3" s="4"/>
    </row>
    <row r="4" spans="1:45" ht="26.25" x14ac:dyDescent="0.4">
      <c r="F4" s="5"/>
      <c r="J4" s="6"/>
      <c r="K4" s="6"/>
      <c r="L4" s="6"/>
      <c r="M4" s="6"/>
      <c r="Y4"/>
      <c r="Z4" s="57"/>
      <c r="AA4" s="57"/>
      <c r="AB4" s="57"/>
      <c r="AK4" s="4"/>
      <c r="AL4" s="4"/>
      <c r="AM4" s="4"/>
      <c r="AN4" s="7" t="s">
        <v>1</v>
      </c>
      <c r="AO4" s="89" t="s">
        <v>61</v>
      </c>
      <c r="AP4" s="89"/>
      <c r="AQ4" s="89"/>
      <c r="AR4" s="89"/>
      <c r="AS4" s="89"/>
    </row>
    <row r="5" spans="1:45" x14ac:dyDescent="0.2">
      <c r="AK5" s="4"/>
      <c r="AL5" s="4"/>
      <c r="AM5" s="4"/>
      <c r="AN5" s="7" t="s">
        <v>2</v>
      </c>
      <c r="AO5" s="8" t="s">
        <v>61</v>
      </c>
      <c r="AP5" s="9" t="s">
        <v>3</v>
      </c>
      <c r="AQ5" s="90" t="s">
        <v>61</v>
      </c>
      <c r="AR5" s="90"/>
      <c r="AS5" s="90"/>
    </row>
    <row r="6" spans="1:45" ht="15" customHeight="1" x14ac:dyDescent="0.2">
      <c r="H6" s="77"/>
      <c r="J6" s="78"/>
      <c r="AK6" s="4"/>
      <c r="AL6" s="4"/>
      <c r="AM6" s="4"/>
      <c r="AN6" s="10" t="s">
        <v>4</v>
      </c>
      <c r="AO6" s="90" t="s">
        <v>61</v>
      </c>
      <c r="AP6" s="90"/>
      <c r="AQ6" s="90"/>
      <c r="AR6" s="90"/>
      <c r="AS6" s="90"/>
    </row>
    <row r="7" spans="1:45" ht="23.25" x14ac:dyDescent="0.35">
      <c r="E7" s="91" t="s">
        <v>5</v>
      </c>
      <c r="F7" s="91"/>
      <c r="G7" s="64" t="s">
        <v>61</v>
      </c>
      <c r="I7" s="92"/>
      <c r="J7" s="92"/>
      <c r="K7" s="92"/>
      <c r="L7" s="92"/>
      <c r="M7" s="92"/>
      <c r="AK7" s="4"/>
      <c r="AL7" s="4"/>
      <c r="AM7" s="4"/>
      <c r="AN7" s="11" t="s">
        <v>6</v>
      </c>
      <c r="AO7" s="93" t="s">
        <v>61</v>
      </c>
      <c r="AP7" s="93"/>
      <c r="AQ7" s="93"/>
      <c r="AR7" s="93"/>
      <c r="AS7" s="93"/>
    </row>
    <row r="8" spans="1:45" ht="16.5" customHeight="1" x14ac:dyDescent="0.2">
      <c r="AK8" s="4"/>
      <c r="AL8" s="4"/>
      <c r="AM8" s="4"/>
      <c r="AN8" s="12"/>
      <c r="AO8" s="13"/>
      <c r="AP8" s="13"/>
      <c r="AQ8" s="13"/>
      <c r="AR8" s="13"/>
      <c r="AS8" s="13"/>
    </row>
    <row r="9" spans="1:45" s="18" customFormat="1" ht="52.5" x14ac:dyDescent="0.2">
      <c r="A9" s="14" t="s">
        <v>7</v>
      </c>
      <c r="B9" s="14" t="s">
        <v>8</v>
      </c>
      <c r="C9" s="14" t="s">
        <v>9</v>
      </c>
      <c r="D9" s="15" t="s">
        <v>10</v>
      </c>
      <c r="E9" s="16" t="s">
        <v>11</v>
      </c>
      <c r="F9" s="16" t="s">
        <v>12</v>
      </c>
      <c r="G9" s="16" t="s">
        <v>13</v>
      </c>
      <c r="H9" s="16" t="s">
        <v>14</v>
      </c>
      <c r="I9" s="16" t="s">
        <v>15</v>
      </c>
      <c r="J9" s="16" t="s">
        <v>16</v>
      </c>
      <c r="K9" s="16" t="s">
        <v>17</v>
      </c>
      <c r="L9" s="16" t="s">
        <v>18</v>
      </c>
      <c r="M9" s="16" t="s">
        <v>19</v>
      </c>
      <c r="N9" s="16" t="s">
        <v>20</v>
      </c>
      <c r="O9" s="16" t="s">
        <v>21</v>
      </c>
      <c r="P9" s="16" t="s">
        <v>22</v>
      </c>
      <c r="Q9" s="16" t="s">
        <v>23</v>
      </c>
      <c r="R9" s="16" t="s">
        <v>24</v>
      </c>
      <c r="S9" s="16" t="s">
        <v>25</v>
      </c>
      <c r="T9" s="16" t="s">
        <v>26</v>
      </c>
      <c r="U9" s="16" t="s">
        <v>27</v>
      </c>
      <c r="V9" s="16" t="s">
        <v>28</v>
      </c>
      <c r="W9" s="16" t="s">
        <v>29</v>
      </c>
      <c r="X9" s="16" t="s">
        <v>30</v>
      </c>
      <c r="Y9" s="16" t="s">
        <v>31</v>
      </c>
      <c r="Z9" s="16" t="s">
        <v>32</v>
      </c>
      <c r="AA9" s="16" t="s">
        <v>33</v>
      </c>
      <c r="AB9" s="16" t="s">
        <v>34</v>
      </c>
      <c r="AC9" s="17" t="s">
        <v>35</v>
      </c>
      <c r="AD9" s="17" t="s">
        <v>36</v>
      </c>
      <c r="AE9" s="17" t="s">
        <v>37</v>
      </c>
      <c r="AF9" s="17" t="s">
        <v>38</v>
      </c>
      <c r="AG9" s="17" t="s">
        <v>39</v>
      </c>
      <c r="AH9" s="17" t="s">
        <v>40</v>
      </c>
      <c r="AJ9" s="33" t="s">
        <v>41</v>
      </c>
      <c r="AK9" s="67" t="s">
        <v>42</v>
      </c>
      <c r="AL9" s="67" t="s">
        <v>43</v>
      </c>
      <c r="AM9" s="67" t="s">
        <v>44</v>
      </c>
      <c r="AN9" s="65" t="s">
        <v>14</v>
      </c>
    </row>
    <row r="10" spans="1:45" s="4" customFormat="1" ht="21.95" customHeight="1" x14ac:dyDescent="0.2">
      <c r="A10" s="60"/>
      <c r="B10" s="60"/>
      <c r="C10" s="60"/>
      <c r="D10" s="72">
        <v>5</v>
      </c>
      <c r="E10" s="71" t="s">
        <v>96</v>
      </c>
      <c r="F10" s="71" t="s">
        <v>99</v>
      </c>
      <c r="G10" s="19">
        <f t="shared" ref="G10:G21" si="0">IF(COUNT(I10:AB10)&lt;=4,SUM(I10:AB10),IF(AND(COUNT(I10:AB10)&gt;=5,COUNT(I10:AB10)&lt;=10),SUM(I10:AB10)-LARGE(I10:AB10,1),IF(AND(COUNT(I10:AB10)&gt;=11,COUNT(I10:AB10)&lt;=15),SUM(I10:AB10)-LARGE(I10:AB10,1)-LARGE(I10:AB10,2),IF(AND(COUNT(I10:AB10)&gt;=16,COUNT(I10:AB10)&lt;=20),SUM(I10:AB10)-LARGE(I10:AB10,1)-LARGE(I10:AB10,2)-LARGE(I10:AB10,3),IF(AND(COUNT(I10:AB10)&gt;=21,COUNT(I10:AB10)&lt;=25),SUM(I10:AB10)-LARGE(I10:AB10,1)-LARGE(I10:AB10,2)-LARGE(I10:AB10,3)-LARGE(I10:AB10,4),IF(AND(COUNT(I10:AB10)&gt;=26,COUNT(I10:AB10)&lt;=30),SUM(I10:AB10)-LARGE(I10:AB10,1)-LARGE(I10:AB10,2)-LARGE(I10:AB10,3)-LARGE(I10:AB10,4)-LARGE(I10:AB10,5),0))))))</f>
        <v>91</v>
      </c>
      <c r="H10" s="20">
        <f t="shared" ref="H10:H21" si="1">IF(G10=0,"",RANK(G10,$G$10:$G$21,1))</f>
        <v>10</v>
      </c>
      <c r="I10" s="74">
        <v>10</v>
      </c>
      <c r="J10" s="74">
        <v>9</v>
      </c>
      <c r="K10" s="80">
        <v>8</v>
      </c>
      <c r="L10" s="74">
        <v>10</v>
      </c>
      <c r="M10" s="74">
        <v>11</v>
      </c>
      <c r="N10" s="74">
        <v>11</v>
      </c>
      <c r="O10" s="80">
        <v>3</v>
      </c>
      <c r="P10" s="74">
        <v>10</v>
      </c>
      <c r="Q10" s="74">
        <v>5</v>
      </c>
      <c r="R10" s="74">
        <v>7</v>
      </c>
      <c r="S10" s="74">
        <v>10</v>
      </c>
      <c r="T10" s="74">
        <v>11</v>
      </c>
      <c r="U10" s="82">
        <v>8</v>
      </c>
      <c r="V10" s="20"/>
      <c r="W10" s="20"/>
      <c r="X10" s="20"/>
      <c r="Y10" s="20"/>
      <c r="Z10" s="20"/>
      <c r="AA10" s="20"/>
      <c r="AB10" s="20"/>
      <c r="AC10" s="19">
        <f t="shared" ref="AC10:AC21" si="2">SUM(I10:AB10)</f>
        <v>113</v>
      </c>
      <c r="AD10" s="19">
        <f t="shared" ref="AD10:AD21" si="3">MAX(I10:AB10)</f>
        <v>11</v>
      </c>
      <c r="AE10" s="19">
        <f t="shared" ref="AE10:AE21" si="4">LARGE(I10:AB10,2)</f>
        <v>11</v>
      </c>
      <c r="AF10" s="19">
        <f t="shared" ref="AF10:AF21" si="5">LARGE(I10:AB10,3)</f>
        <v>11</v>
      </c>
      <c r="AG10" s="19">
        <f t="shared" ref="AG10:AG21" si="6">LARGE(I10:AB10,4)</f>
        <v>10</v>
      </c>
      <c r="AH10" s="19">
        <f t="shared" ref="AH10:AH21" si="7">LARGE(I10:AB10,5)</f>
        <v>10</v>
      </c>
      <c r="AJ10" s="21">
        <f t="shared" ref="AJ10:AN21" si="8">D10</f>
        <v>5</v>
      </c>
      <c r="AK10" s="66" t="str">
        <f t="shared" si="8"/>
        <v>Jolly</v>
      </c>
      <c r="AL10" s="66" t="str">
        <f t="shared" si="8"/>
        <v>Christian</v>
      </c>
      <c r="AM10" s="68">
        <f t="shared" si="8"/>
        <v>91</v>
      </c>
      <c r="AN10" s="21">
        <f t="shared" si="8"/>
        <v>10</v>
      </c>
    </row>
    <row r="11" spans="1:45" s="4" customFormat="1" ht="21.95" customHeight="1" x14ac:dyDescent="0.2">
      <c r="A11" s="60"/>
      <c r="B11" s="60"/>
      <c r="C11" s="60"/>
      <c r="D11" s="72">
        <v>22</v>
      </c>
      <c r="E11" s="71" t="s">
        <v>98</v>
      </c>
      <c r="F11" s="71" t="s">
        <v>82</v>
      </c>
      <c r="G11" s="19">
        <f t="shared" si="0"/>
        <v>131</v>
      </c>
      <c r="H11" s="20">
        <f t="shared" si="1"/>
        <v>12</v>
      </c>
      <c r="I11" s="74">
        <v>9</v>
      </c>
      <c r="J11" s="74">
        <v>5</v>
      </c>
      <c r="K11" s="74">
        <v>13</v>
      </c>
      <c r="L11" s="74">
        <v>13</v>
      </c>
      <c r="M11" s="74">
        <v>13</v>
      </c>
      <c r="N11" s="74">
        <v>13</v>
      </c>
      <c r="O11" s="74">
        <v>13</v>
      </c>
      <c r="P11" s="74">
        <v>13</v>
      </c>
      <c r="Q11" s="74">
        <v>13</v>
      </c>
      <c r="R11" s="74">
        <v>13</v>
      </c>
      <c r="S11" s="74">
        <v>13</v>
      </c>
      <c r="T11" s="74">
        <v>13</v>
      </c>
      <c r="U11" s="20">
        <v>13</v>
      </c>
      <c r="V11" s="20"/>
      <c r="W11" s="20"/>
      <c r="X11" s="20"/>
      <c r="Y11" s="20"/>
      <c r="Z11" s="20"/>
      <c r="AA11" s="20"/>
      <c r="AB11" s="20"/>
      <c r="AC11" s="19">
        <f t="shared" si="2"/>
        <v>157</v>
      </c>
      <c r="AD11" s="19">
        <f t="shared" si="3"/>
        <v>13</v>
      </c>
      <c r="AE11" s="19">
        <f t="shared" si="4"/>
        <v>13</v>
      </c>
      <c r="AF11" s="19">
        <f t="shared" si="5"/>
        <v>13</v>
      </c>
      <c r="AG11" s="19">
        <f t="shared" si="6"/>
        <v>13</v>
      </c>
      <c r="AH11" s="19">
        <f t="shared" si="7"/>
        <v>13</v>
      </c>
      <c r="AJ11" s="21">
        <f t="shared" si="8"/>
        <v>22</v>
      </c>
      <c r="AK11" s="22" t="str">
        <f t="shared" si="8"/>
        <v>Roy</v>
      </c>
      <c r="AL11" s="22" t="str">
        <f t="shared" si="8"/>
        <v>Patrice</v>
      </c>
      <c r="AM11" s="21">
        <f t="shared" si="8"/>
        <v>131</v>
      </c>
      <c r="AN11" s="21">
        <f t="shared" si="8"/>
        <v>12</v>
      </c>
    </row>
    <row r="12" spans="1:45" s="4" customFormat="1" ht="21.95" customHeight="1" x14ac:dyDescent="0.2">
      <c r="A12" s="61"/>
      <c r="B12" s="61"/>
      <c r="C12" s="61"/>
      <c r="D12" s="72">
        <v>25</v>
      </c>
      <c r="E12" s="71" t="s">
        <v>95</v>
      </c>
      <c r="F12" s="71" t="s">
        <v>100</v>
      </c>
      <c r="G12" s="19">
        <f t="shared" si="0"/>
        <v>75</v>
      </c>
      <c r="H12" s="20">
        <f t="shared" si="1"/>
        <v>9</v>
      </c>
      <c r="I12" s="74">
        <v>6</v>
      </c>
      <c r="J12" s="74">
        <v>6</v>
      </c>
      <c r="K12" s="74">
        <v>11</v>
      </c>
      <c r="L12" s="74">
        <v>10</v>
      </c>
      <c r="M12" s="74">
        <v>9</v>
      </c>
      <c r="N12" s="80">
        <v>8</v>
      </c>
      <c r="O12" s="74">
        <v>9</v>
      </c>
      <c r="P12" s="74">
        <v>7</v>
      </c>
      <c r="Q12" s="74">
        <v>4</v>
      </c>
      <c r="R12" s="80">
        <v>6</v>
      </c>
      <c r="S12" s="74">
        <v>5</v>
      </c>
      <c r="T12" s="74">
        <v>10</v>
      </c>
      <c r="U12" s="20">
        <v>5</v>
      </c>
      <c r="V12" s="20"/>
      <c r="W12" s="20"/>
      <c r="X12" s="20"/>
      <c r="Y12" s="20"/>
      <c r="Z12" s="20"/>
      <c r="AA12" s="20"/>
      <c r="AB12" s="20"/>
      <c r="AC12" s="19">
        <f t="shared" si="2"/>
        <v>96</v>
      </c>
      <c r="AD12" s="19">
        <f t="shared" si="3"/>
        <v>11</v>
      </c>
      <c r="AE12" s="19">
        <f t="shared" si="4"/>
        <v>10</v>
      </c>
      <c r="AF12" s="19">
        <f t="shared" si="5"/>
        <v>10</v>
      </c>
      <c r="AG12" s="19">
        <f t="shared" si="6"/>
        <v>9</v>
      </c>
      <c r="AH12" s="19">
        <f t="shared" si="7"/>
        <v>9</v>
      </c>
      <c r="AJ12" s="21">
        <f t="shared" si="8"/>
        <v>25</v>
      </c>
      <c r="AK12" s="22" t="str">
        <f t="shared" si="8"/>
        <v>Neuter</v>
      </c>
      <c r="AL12" s="22" t="str">
        <f t="shared" si="8"/>
        <v>Jacques</v>
      </c>
      <c r="AM12" s="21">
        <f t="shared" si="8"/>
        <v>75</v>
      </c>
      <c r="AN12" s="21">
        <f t="shared" si="8"/>
        <v>9</v>
      </c>
    </row>
    <row r="13" spans="1:45" s="4" customFormat="1" ht="21.95" customHeight="1" x14ac:dyDescent="0.2">
      <c r="A13" s="60"/>
      <c r="B13" s="60"/>
      <c r="C13" s="60"/>
      <c r="D13" s="72">
        <v>32</v>
      </c>
      <c r="E13" s="71" t="s">
        <v>88</v>
      </c>
      <c r="F13" s="71" t="s">
        <v>71</v>
      </c>
      <c r="G13" s="19">
        <f t="shared" si="0"/>
        <v>24</v>
      </c>
      <c r="H13" s="20">
        <f t="shared" si="1"/>
        <v>2</v>
      </c>
      <c r="I13" s="74">
        <v>6</v>
      </c>
      <c r="J13" s="74">
        <v>2</v>
      </c>
      <c r="K13" s="74">
        <v>4</v>
      </c>
      <c r="L13" s="80">
        <v>1</v>
      </c>
      <c r="M13" s="74">
        <v>1</v>
      </c>
      <c r="N13" s="74">
        <v>2</v>
      </c>
      <c r="O13" s="80">
        <v>3</v>
      </c>
      <c r="P13" s="74">
        <v>1</v>
      </c>
      <c r="Q13" s="74">
        <v>2</v>
      </c>
      <c r="R13" s="80">
        <v>6</v>
      </c>
      <c r="S13" s="80">
        <v>4</v>
      </c>
      <c r="T13" s="74">
        <v>2</v>
      </c>
      <c r="U13" s="20">
        <v>2</v>
      </c>
      <c r="V13" s="20"/>
      <c r="W13" s="20"/>
      <c r="X13" s="20"/>
      <c r="Y13" s="20"/>
      <c r="Z13" s="20"/>
      <c r="AA13" s="20"/>
      <c r="AB13" s="20"/>
      <c r="AC13" s="19">
        <f t="shared" si="2"/>
        <v>36</v>
      </c>
      <c r="AD13" s="19">
        <f t="shared" si="3"/>
        <v>6</v>
      </c>
      <c r="AE13" s="19">
        <f t="shared" si="4"/>
        <v>6</v>
      </c>
      <c r="AF13" s="19">
        <f t="shared" si="5"/>
        <v>4</v>
      </c>
      <c r="AG13" s="19">
        <f t="shared" si="6"/>
        <v>4</v>
      </c>
      <c r="AH13" s="19">
        <f t="shared" si="7"/>
        <v>3</v>
      </c>
      <c r="AJ13" s="21">
        <f t="shared" si="8"/>
        <v>32</v>
      </c>
      <c r="AK13" s="22" t="str">
        <f t="shared" si="8"/>
        <v>Limpalaer</v>
      </c>
      <c r="AL13" s="22" t="str">
        <f t="shared" si="8"/>
        <v>JF</v>
      </c>
      <c r="AM13" s="21">
        <f t="shared" si="8"/>
        <v>24</v>
      </c>
      <c r="AN13" s="21">
        <f t="shared" si="8"/>
        <v>2</v>
      </c>
    </row>
    <row r="14" spans="1:45" s="4" customFormat="1" ht="21.95" customHeight="1" x14ac:dyDescent="0.2">
      <c r="A14" s="61"/>
      <c r="B14" s="61"/>
      <c r="C14" s="61"/>
      <c r="D14" s="72">
        <v>38</v>
      </c>
      <c r="E14" s="71" t="s">
        <v>94</v>
      </c>
      <c r="F14" s="71" t="s">
        <v>101</v>
      </c>
      <c r="G14" s="19">
        <f t="shared" si="0"/>
        <v>71</v>
      </c>
      <c r="H14" s="20">
        <f t="shared" si="1"/>
        <v>8</v>
      </c>
      <c r="I14" s="80">
        <v>4</v>
      </c>
      <c r="J14" s="74">
        <v>8</v>
      </c>
      <c r="K14" s="74">
        <v>5</v>
      </c>
      <c r="L14" s="74">
        <v>7</v>
      </c>
      <c r="M14" s="74">
        <v>8</v>
      </c>
      <c r="N14" s="74">
        <v>8</v>
      </c>
      <c r="O14" s="74">
        <v>6</v>
      </c>
      <c r="P14" s="74">
        <v>7</v>
      </c>
      <c r="Q14" s="74">
        <v>8</v>
      </c>
      <c r="R14" s="74">
        <v>7</v>
      </c>
      <c r="S14" s="74">
        <v>3</v>
      </c>
      <c r="T14" s="74">
        <v>9</v>
      </c>
      <c r="U14" s="20">
        <v>9</v>
      </c>
      <c r="V14" s="20"/>
      <c r="W14" s="20"/>
      <c r="X14" s="20"/>
      <c r="Y14" s="20"/>
      <c r="Z14" s="20"/>
      <c r="AA14" s="20"/>
      <c r="AB14" s="20"/>
      <c r="AC14" s="19">
        <f t="shared" si="2"/>
        <v>89</v>
      </c>
      <c r="AD14" s="19">
        <f t="shared" si="3"/>
        <v>9</v>
      </c>
      <c r="AE14" s="19">
        <f t="shared" si="4"/>
        <v>9</v>
      </c>
      <c r="AF14" s="19">
        <f t="shared" si="5"/>
        <v>8</v>
      </c>
      <c r="AG14" s="19">
        <f t="shared" si="6"/>
        <v>8</v>
      </c>
      <c r="AH14" s="19">
        <f t="shared" si="7"/>
        <v>8</v>
      </c>
      <c r="AJ14" s="21">
        <f t="shared" si="8"/>
        <v>38</v>
      </c>
      <c r="AK14" s="22" t="str">
        <f t="shared" si="8"/>
        <v>Malberti</v>
      </c>
      <c r="AL14" s="22" t="str">
        <f t="shared" si="8"/>
        <v>Jean</v>
      </c>
      <c r="AM14" s="21">
        <f t="shared" si="8"/>
        <v>71</v>
      </c>
      <c r="AN14" s="21">
        <f t="shared" si="8"/>
        <v>8</v>
      </c>
    </row>
    <row r="15" spans="1:45" s="4" customFormat="1" ht="21.95" customHeight="1" x14ac:dyDescent="0.2">
      <c r="A15" s="60"/>
      <c r="B15" s="60"/>
      <c r="C15" s="60"/>
      <c r="D15" s="72">
        <v>43</v>
      </c>
      <c r="E15" s="71" t="s">
        <v>97</v>
      </c>
      <c r="F15" s="71" t="s">
        <v>102</v>
      </c>
      <c r="G15" s="19">
        <f t="shared" si="0"/>
        <v>99</v>
      </c>
      <c r="H15" s="20">
        <f t="shared" si="1"/>
        <v>11</v>
      </c>
      <c r="I15" s="80">
        <v>4</v>
      </c>
      <c r="J15" s="74">
        <v>9</v>
      </c>
      <c r="K15" s="74">
        <v>9</v>
      </c>
      <c r="L15" s="74">
        <v>9</v>
      </c>
      <c r="M15" s="74">
        <v>10</v>
      </c>
      <c r="N15" s="74">
        <v>10</v>
      </c>
      <c r="O15" s="74">
        <v>11</v>
      </c>
      <c r="P15" s="74">
        <v>11</v>
      </c>
      <c r="Q15" s="74">
        <v>10</v>
      </c>
      <c r="R15" s="74">
        <v>9</v>
      </c>
      <c r="S15" s="74">
        <v>11</v>
      </c>
      <c r="T15" s="74">
        <v>8</v>
      </c>
      <c r="U15" s="20">
        <v>10</v>
      </c>
      <c r="V15" s="20"/>
      <c r="W15" s="20"/>
      <c r="X15" s="20"/>
      <c r="Y15" s="20"/>
      <c r="Z15" s="20"/>
      <c r="AA15" s="20"/>
      <c r="AB15" s="20"/>
      <c r="AC15" s="19">
        <f t="shared" si="2"/>
        <v>121</v>
      </c>
      <c r="AD15" s="19">
        <f t="shared" si="3"/>
        <v>11</v>
      </c>
      <c r="AE15" s="19">
        <f t="shared" si="4"/>
        <v>11</v>
      </c>
      <c r="AF15" s="19">
        <f t="shared" si="5"/>
        <v>11</v>
      </c>
      <c r="AG15" s="19">
        <f t="shared" si="6"/>
        <v>10</v>
      </c>
      <c r="AH15" s="19">
        <f t="shared" si="7"/>
        <v>10</v>
      </c>
      <c r="AJ15" s="21">
        <f t="shared" si="8"/>
        <v>43</v>
      </c>
      <c r="AK15" s="22" t="str">
        <f t="shared" si="8"/>
        <v>Simonet</v>
      </c>
      <c r="AL15" s="22" t="str">
        <f t="shared" si="8"/>
        <v>Guy</v>
      </c>
      <c r="AM15" s="21">
        <f t="shared" si="8"/>
        <v>99</v>
      </c>
      <c r="AN15" s="21">
        <f t="shared" si="8"/>
        <v>11</v>
      </c>
    </row>
    <row r="16" spans="1:45" s="4" customFormat="1" ht="21.95" customHeight="1" x14ac:dyDescent="0.2">
      <c r="A16" s="60"/>
      <c r="B16" s="60"/>
      <c r="C16" s="60"/>
      <c r="D16" s="72">
        <v>61</v>
      </c>
      <c r="E16" s="71" t="s">
        <v>90</v>
      </c>
      <c r="F16" s="71" t="s">
        <v>78</v>
      </c>
      <c r="G16" s="19">
        <f t="shared" si="0"/>
        <v>43</v>
      </c>
      <c r="H16" s="20">
        <f t="shared" si="1"/>
        <v>4</v>
      </c>
      <c r="I16" s="74">
        <v>1</v>
      </c>
      <c r="J16" s="74">
        <v>3</v>
      </c>
      <c r="K16" s="74">
        <v>3</v>
      </c>
      <c r="L16" s="74">
        <v>4</v>
      </c>
      <c r="M16" s="74">
        <v>6</v>
      </c>
      <c r="N16" s="80">
        <v>8</v>
      </c>
      <c r="O16" s="74">
        <v>8</v>
      </c>
      <c r="P16" s="74">
        <v>6</v>
      </c>
      <c r="Q16" s="74">
        <v>3</v>
      </c>
      <c r="R16" s="74">
        <v>2</v>
      </c>
      <c r="S16" s="74">
        <v>6</v>
      </c>
      <c r="T16" s="74">
        <v>7</v>
      </c>
      <c r="U16" s="20">
        <v>2</v>
      </c>
      <c r="V16" s="20"/>
      <c r="W16" s="20"/>
      <c r="X16" s="20"/>
      <c r="Y16" s="20"/>
      <c r="Z16" s="20"/>
      <c r="AA16" s="20"/>
      <c r="AB16" s="20"/>
      <c r="AC16" s="19">
        <f t="shared" si="2"/>
        <v>59</v>
      </c>
      <c r="AD16" s="19">
        <f t="shared" si="3"/>
        <v>8</v>
      </c>
      <c r="AE16" s="19">
        <f t="shared" si="4"/>
        <v>8</v>
      </c>
      <c r="AF16" s="19">
        <f t="shared" si="5"/>
        <v>7</v>
      </c>
      <c r="AG16" s="19">
        <f t="shared" si="6"/>
        <v>6</v>
      </c>
      <c r="AH16" s="19">
        <f t="shared" si="7"/>
        <v>6</v>
      </c>
      <c r="AJ16" s="21">
        <f t="shared" si="8"/>
        <v>61</v>
      </c>
      <c r="AK16" s="22" t="str">
        <f t="shared" si="8"/>
        <v>Plieu-Sevin</v>
      </c>
      <c r="AL16" s="22" t="str">
        <f t="shared" si="8"/>
        <v>Patrick</v>
      </c>
      <c r="AM16" s="21">
        <f t="shared" si="8"/>
        <v>43</v>
      </c>
      <c r="AN16" s="21">
        <f t="shared" si="8"/>
        <v>4</v>
      </c>
    </row>
    <row r="17" spans="1:45" s="4" customFormat="1" ht="21.95" customHeight="1" x14ac:dyDescent="0.2">
      <c r="A17" s="60"/>
      <c r="B17" s="60"/>
      <c r="C17" s="60"/>
      <c r="D17" s="73">
        <v>72</v>
      </c>
      <c r="E17" s="71" t="s">
        <v>87</v>
      </c>
      <c r="F17" s="71" t="s">
        <v>81</v>
      </c>
      <c r="G17" s="19">
        <f t="shared" si="0"/>
        <v>15</v>
      </c>
      <c r="H17" s="20">
        <f t="shared" si="1"/>
        <v>1</v>
      </c>
      <c r="I17" s="74">
        <v>3</v>
      </c>
      <c r="J17" s="80">
        <v>1</v>
      </c>
      <c r="K17" s="74">
        <v>2</v>
      </c>
      <c r="L17" s="74">
        <v>2</v>
      </c>
      <c r="M17" s="80">
        <v>3</v>
      </c>
      <c r="N17" s="74">
        <v>1</v>
      </c>
      <c r="O17" s="74">
        <v>2</v>
      </c>
      <c r="P17" s="74">
        <v>1</v>
      </c>
      <c r="Q17" s="74">
        <v>2</v>
      </c>
      <c r="R17" s="74">
        <v>1</v>
      </c>
      <c r="S17" s="74">
        <v>1</v>
      </c>
      <c r="T17" s="74">
        <v>1</v>
      </c>
      <c r="U17" s="20">
        <v>1</v>
      </c>
      <c r="V17" s="20"/>
      <c r="W17" s="20"/>
      <c r="X17" s="20"/>
      <c r="Y17" s="20"/>
      <c r="Z17" s="20"/>
      <c r="AA17" s="20"/>
      <c r="AB17" s="20"/>
      <c r="AC17" s="19">
        <f t="shared" si="2"/>
        <v>21</v>
      </c>
      <c r="AD17" s="19">
        <f t="shared" si="3"/>
        <v>3</v>
      </c>
      <c r="AE17" s="19">
        <f t="shared" si="4"/>
        <v>3</v>
      </c>
      <c r="AF17" s="19">
        <f t="shared" si="5"/>
        <v>2</v>
      </c>
      <c r="AG17" s="19">
        <f t="shared" si="6"/>
        <v>2</v>
      </c>
      <c r="AH17" s="19">
        <f t="shared" si="7"/>
        <v>2</v>
      </c>
      <c r="AJ17" s="21">
        <f t="shared" si="8"/>
        <v>72</v>
      </c>
      <c r="AK17" s="22" t="str">
        <f t="shared" si="8"/>
        <v>Latrille</v>
      </c>
      <c r="AL17" s="22" t="str">
        <f t="shared" si="8"/>
        <v>Benoit</v>
      </c>
      <c r="AM17" s="21">
        <f t="shared" si="8"/>
        <v>15</v>
      </c>
      <c r="AN17" s="21">
        <f t="shared" si="8"/>
        <v>1</v>
      </c>
    </row>
    <row r="18" spans="1:45" s="4" customFormat="1" ht="21.95" customHeight="1" x14ac:dyDescent="0.2">
      <c r="A18" s="60"/>
      <c r="B18" s="60"/>
      <c r="C18" s="60"/>
      <c r="D18" s="72">
        <v>74</v>
      </c>
      <c r="E18" s="71" t="s">
        <v>74</v>
      </c>
      <c r="F18" s="71" t="s">
        <v>80</v>
      </c>
      <c r="G18" s="19">
        <f t="shared" si="0"/>
        <v>46</v>
      </c>
      <c r="H18" s="20">
        <f t="shared" si="1"/>
        <v>5</v>
      </c>
      <c r="I18" s="74">
        <v>2</v>
      </c>
      <c r="J18" s="74">
        <v>7</v>
      </c>
      <c r="K18" s="74">
        <v>2</v>
      </c>
      <c r="L18" s="74">
        <v>3</v>
      </c>
      <c r="M18" s="80">
        <v>3</v>
      </c>
      <c r="N18" s="74">
        <v>7</v>
      </c>
      <c r="O18" s="74">
        <v>1</v>
      </c>
      <c r="P18" s="74">
        <v>6</v>
      </c>
      <c r="Q18" s="74">
        <v>7</v>
      </c>
      <c r="R18" s="74">
        <v>5</v>
      </c>
      <c r="S18" s="74">
        <v>7</v>
      </c>
      <c r="T18" s="74">
        <v>3</v>
      </c>
      <c r="U18" s="82">
        <v>13</v>
      </c>
      <c r="V18" s="20"/>
      <c r="W18" s="20"/>
      <c r="X18" s="20"/>
      <c r="Y18" s="20"/>
      <c r="Z18" s="20"/>
      <c r="AA18" s="20"/>
      <c r="AB18" s="20"/>
      <c r="AC18" s="19">
        <f t="shared" si="2"/>
        <v>66</v>
      </c>
      <c r="AD18" s="19">
        <f t="shared" si="3"/>
        <v>13</v>
      </c>
      <c r="AE18" s="19">
        <f t="shared" si="4"/>
        <v>7</v>
      </c>
      <c r="AF18" s="19">
        <f t="shared" si="5"/>
        <v>7</v>
      </c>
      <c r="AG18" s="19">
        <f t="shared" si="6"/>
        <v>7</v>
      </c>
      <c r="AH18" s="19">
        <f t="shared" si="7"/>
        <v>7</v>
      </c>
      <c r="AJ18" s="21">
        <f t="shared" si="8"/>
        <v>74</v>
      </c>
      <c r="AK18" s="22" t="str">
        <f t="shared" si="8"/>
        <v>lecointre</v>
      </c>
      <c r="AL18" s="22" t="str">
        <f t="shared" si="8"/>
        <v>Charles</v>
      </c>
      <c r="AM18" s="21">
        <f t="shared" si="8"/>
        <v>46</v>
      </c>
      <c r="AN18" s="21">
        <f t="shared" si="8"/>
        <v>5</v>
      </c>
    </row>
    <row r="19" spans="1:45" s="4" customFormat="1" ht="21.95" customHeight="1" x14ac:dyDescent="0.2">
      <c r="A19" s="60"/>
      <c r="B19" s="60"/>
      <c r="C19" s="60"/>
      <c r="D19" s="72">
        <v>88</v>
      </c>
      <c r="E19" s="71" t="s">
        <v>92</v>
      </c>
      <c r="F19" s="71" t="s">
        <v>103</v>
      </c>
      <c r="G19" s="19">
        <f t="shared" si="0"/>
        <v>56</v>
      </c>
      <c r="H19" s="20">
        <f t="shared" si="1"/>
        <v>6</v>
      </c>
      <c r="I19" s="74">
        <v>7</v>
      </c>
      <c r="J19" s="74">
        <v>9</v>
      </c>
      <c r="K19" s="80">
        <v>8</v>
      </c>
      <c r="L19" s="74">
        <v>5</v>
      </c>
      <c r="M19" s="74">
        <v>5</v>
      </c>
      <c r="N19" s="74">
        <v>4</v>
      </c>
      <c r="O19" s="74">
        <v>4</v>
      </c>
      <c r="P19" s="80">
        <v>4</v>
      </c>
      <c r="Q19" s="80">
        <v>5</v>
      </c>
      <c r="R19" s="74">
        <v>4</v>
      </c>
      <c r="S19" s="74">
        <v>8</v>
      </c>
      <c r="T19" s="74">
        <v>4</v>
      </c>
      <c r="U19" s="20">
        <v>6</v>
      </c>
      <c r="V19" s="20"/>
      <c r="W19" s="20"/>
      <c r="X19" s="20"/>
      <c r="Y19" s="20"/>
      <c r="Z19" s="20"/>
      <c r="AA19" s="20"/>
      <c r="AB19" s="20"/>
      <c r="AC19" s="19">
        <f t="shared" si="2"/>
        <v>73</v>
      </c>
      <c r="AD19" s="19">
        <f t="shared" si="3"/>
        <v>9</v>
      </c>
      <c r="AE19" s="19">
        <f t="shared" si="4"/>
        <v>8</v>
      </c>
      <c r="AF19" s="19">
        <f t="shared" si="5"/>
        <v>8</v>
      </c>
      <c r="AG19" s="19">
        <f t="shared" si="6"/>
        <v>7</v>
      </c>
      <c r="AH19" s="19">
        <f t="shared" si="7"/>
        <v>6</v>
      </c>
      <c r="AJ19" s="21">
        <f t="shared" si="8"/>
        <v>88</v>
      </c>
      <c r="AK19" s="22" t="str">
        <f t="shared" si="8"/>
        <v>Cusset</v>
      </c>
      <c r="AL19" s="22" t="str">
        <f t="shared" si="8"/>
        <v>Stéphane</v>
      </c>
      <c r="AM19" s="21">
        <f t="shared" si="8"/>
        <v>56</v>
      </c>
      <c r="AN19" s="21">
        <f t="shared" si="8"/>
        <v>6</v>
      </c>
    </row>
    <row r="20" spans="1:45" s="4" customFormat="1" ht="21.95" customHeight="1" x14ac:dyDescent="0.2">
      <c r="A20" s="60"/>
      <c r="B20" s="60"/>
      <c r="C20" s="60"/>
      <c r="D20" s="72">
        <v>272</v>
      </c>
      <c r="E20" s="71" t="s">
        <v>89</v>
      </c>
      <c r="F20" s="71" t="s">
        <v>78</v>
      </c>
      <c r="G20" s="19">
        <f t="shared" si="0"/>
        <v>30</v>
      </c>
      <c r="H20" s="20">
        <f t="shared" si="1"/>
        <v>3</v>
      </c>
      <c r="I20" s="74">
        <v>5</v>
      </c>
      <c r="J20" s="80">
        <v>1</v>
      </c>
      <c r="K20" s="74">
        <v>4</v>
      </c>
      <c r="L20" s="80">
        <v>1</v>
      </c>
      <c r="M20" s="74">
        <v>2</v>
      </c>
      <c r="N20" s="74">
        <v>3</v>
      </c>
      <c r="O20" s="74">
        <v>2</v>
      </c>
      <c r="P20" s="80">
        <v>4</v>
      </c>
      <c r="Q20" s="80">
        <v>5</v>
      </c>
      <c r="R20" s="74">
        <v>1</v>
      </c>
      <c r="S20" s="74">
        <v>3</v>
      </c>
      <c r="T20" s="74">
        <v>5</v>
      </c>
      <c r="U20" s="20">
        <v>4</v>
      </c>
      <c r="V20" s="20"/>
      <c r="W20" s="20"/>
      <c r="X20" s="20"/>
      <c r="Y20" s="20"/>
      <c r="Z20" s="20"/>
      <c r="AA20" s="20"/>
      <c r="AB20" s="20"/>
      <c r="AC20" s="19">
        <f t="shared" si="2"/>
        <v>40</v>
      </c>
      <c r="AD20" s="19">
        <f t="shared" si="3"/>
        <v>5</v>
      </c>
      <c r="AE20" s="19">
        <f t="shared" si="4"/>
        <v>5</v>
      </c>
      <c r="AF20" s="19">
        <f t="shared" si="5"/>
        <v>5</v>
      </c>
      <c r="AG20" s="19">
        <f t="shared" si="6"/>
        <v>4</v>
      </c>
      <c r="AH20" s="19">
        <f t="shared" si="7"/>
        <v>4</v>
      </c>
      <c r="AJ20" s="21">
        <f t="shared" si="8"/>
        <v>272</v>
      </c>
      <c r="AK20" s="22" t="str">
        <f t="shared" si="8"/>
        <v>Clerget</v>
      </c>
      <c r="AL20" s="22" t="str">
        <f t="shared" si="8"/>
        <v>Patrick</v>
      </c>
      <c r="AM20" s="21">
        <f t="shared" si="8"/>
        <v>30</v>
      </c>
      <c r="AN20" s="21">
        <f t="shared" si="8"/>
        <v>3</v>
      </c>
    </row>
    <row r="21" spans="1:45" s="4" customFormat="1" ht="21.95" customHeight="1" x14ac:dyDescent="0.2">
      <c r="A21" s="60"/>
      <c r="B21" s="60"/>
      <c r="C21" s="60"/>
      <c r="D21" s="72">
        <v>587</v>
      </c>
      <c r="E21" s="71" t="s">
        <v>93</v>
      </c>
      <c r="F21" s="71" t="s">
        <v>79</v>
      </c>
      <c r="G21" s="19">
        <f t="shared" si="0"/>
        <v>60</v>
      </c>
      <c r="H21" s="20">
        <f t="shared" si="1"/>
        <v>7</v>
      </c>
      <c r="I21" s="20">
        <v>8</v>
      </c>
      <c r="J21" s="20">
        <v>10</v>
      </c>
      <c r="K21" s="20">
        <v>7</v>
      </c>
      <c r="L21" s="20">
        <v>5</v>
      </c>
      <c r="M21" s="20">
        <v>5</v>
      </c>
      <c r="N21" s="20">
        <v>5</v>
      </c>
      <c r="O21" s="20">
        <v>6</v>
      </c>
      <c r="P21" s="20">
        <v>3</v>
      </c>
      <c r="Q21" s="20">
        <v>8</v>
      </c>
      <c r="R21" s="20">
        <v>10</v>
      </c>
      <c r="S21" s="81">
        <v>4</v>
      </c>
      <c r="T21" s="20">
        <v>6</v>
      </c>
      <c r="U21" s="20">
        <v>3</v>
      </c>
      <c r="V21" s="20"/>
      <c r="W21" s="20"/>
      <c r="X21" s="20"/>
      <c r="Y21" s="20"/>
      <c r="Z21" s="20"/>
      <c r="AA21" s="20"/>
      <c r="AB21" s="20"/>
      <c r="AC21" s="19">
        <f t="shared" si="2"/>
        <v>80</v>
      </c>
      <c r="AD21" s="19">
        <f t="shared" si="3"/>
        <v>10</v>
      </c>
      <c r="AE21" s="19">
        <f t="shared" si="4"/>
        <v>10</v>
      </c>
      <c r="AF21" s="19">
        <f t="shared" si="5"/>
        <v>8</v>
      </c>
      <c r="AG21" s="19">
        <f t="shared" si="6"/>
        <v>8</v>
      </c>
      <c r="AH21" s="19">
        <f t="shared" si="7"/>
        <v>7</v>
      </c>
      <c r="AJ21" s="21">
        <f t="shared" si="8"/>
        <v>587</v>
      </c>
      <c r="AK21" s="22" t="str">
        <f t="shared" si="8"/>
        <v>Lanos</v>
      </c>
      <c r="AL21" s="22" t="str">
        <f t="shared" si="8"/>
        <v>Dominique</v>
      </c>
      <c r="AM21" s="21">
        <f t="shared" si="8"/>
        <v>60</v>
      </c>
      <c r="AN21" s="21">
        <f t="shared" si="8"/>
        <v>7</v>
      </c>
    </row>
    <row r="22" spans="1:45" ht="38.25" customHeight="1" x14ac:dyDescent="0.2">
      <c r="I22">
        <f>SUM(I10:I21)</f>
        <v>65</v>
      </c>
      <c r="J22">
        <f t="shared" ref="J22:U22" si="9">SUM(J10:J21)</f>
        <v>70</v>
      </c>
      <c r="K22">
        <f t="shared" si="9"/>
        <v>76</v>
      </c>
      <c r="L22">
        <f t="shared" si="9"/>
        <v>70</v>
      </c>
      <c r="M22">
        <f t="shared" si="9"/>
        <v>76</v>
      </c>
      <c r="N22">
        <f t="shared" si="9"/>
        <v>80</v>
      </c>
      <c r="O22">
        <f t="shared" si="9"/>
        <v>68</v>
      </c>
      <c r="P22">
        <f t="shared" si="9"/>
        <v>73</v>
      </c>
      <c r="Q22">
        <f t="shared" si="9"/>
        <v>72</v>
      </c>
      <c r="R22">
        <f t="shared" si="9"/>
        <v>71</v>
      </c>
      <c r="S22">
        <f t="shared" si="9"/>
        <v>75</v>
      </c>
      <c r="T22" s="79">
        <f t="shared" si="9"/>
        <v>79</v>
      </c>
      <c r="U22" s="79">
        <f t="shared" si="9"/>
        <v>76</v>
      </c>
    </row>
    <row r="23" spans="1:45" x14ac:dyDescent="0.2"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AK23" s="85" t="s">
        <v>68</v>
      </c>
      <c r="AL23" s="85"/>
      <c r="AM23" s="85"/>
      <c r="AN23" s="85"/>
      <c r="AO23" s="23"/>
      <c r="AP23" s="24"/>
      <c r="AQ23" s="24"/>
      <c r="AR23" s="24"/>
      <c r="AS23" s="25"/>
    </row>
    <row r="24" spans="1:45" x14ac:dyDescent="0.2">
      <c r="G24" s="54" t="s">
        <v>62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AK24" s="85" t="s">
        <v>45</v>
      </c>
      <c r="AL24" s="85"/>
      <c r="AM24" s="85"/>
      <c r="AN24" s="85"/>
      <c r="AO24" s="26" t="s">
        <v>46</v>
      </c>
      <c r="AP24" s="27" t="s">
        <v>69</v>
      </c>
      <c r="AQ24" s="62"/>
      <c r="AR24" s="63" t="s">
        <v>47</v>
      </c>
      <c r="AS24" s="28">
        <v>2</v>
      </c>
    </row>
    <row r="25" spans="1:45" x14ac:dyDescent="0.2">
      <c r="H25" s="56" t="s">
        <v>64</v>
      </c>
      <c r="I25" s="56"/>
      <c r="J25" s="56"/>
      <c r="K25" s="56"/>
      <c r="L25" s="56"/>
      <c r="M25" s="56"/>
      <c r="N25" s="56"/>
      <c r="O25" s="56"/>
      <c r="P25" s="56"/>
      <c r="Q25" s="56"/>
      <c r="R25" s="55"/>
      <c r="S25" s="55"/>
      <c r="T25" s="55"/>
      <c r="U25"/>
      <c r="V25"/>
      <c r="W25"/>
      <c r="X25"/>
      <c r="AK25" s="85" t="s">
        <v>48</v>
      </c>
      <c r="AL25" s="85"/>
      <c r="AM25" s="85"/>
      <c r="AN25" s="85"/>
      <c r="AO25" s="29"/>
      <c r="AP25" s="30"/>
      <c r="AQ25" s="30"/>
      <c r="AR25" s="30"/>
      <c r="AS25" s="31"/>
    </row>
    <row r="26" spans="1:45" x14ac:dyDescent="0.2">
      <c r="H26" s="56" t="s">
        <v>65</v>
      </c>
      <c r="I26" s="56"/>
      <c r="J26" s="56"/>
      <c r="K26" s="56"/>
      <c r="L26" s="56"/>
      <c r="M26" s="56"/>
      <c r="N26" s="56"/>
      <c r="O26" s="56"/>
      <c r="P26" s="56"/>
      <c r="Q26" s="56"/>
      <c r="R26" s="55"/>
      <c r="S26" s="55"/>
      <c r="T26" s="55"/>
      <c r="U26"/>
      <c r="V26"/>
      <c r="W26"/>
      <c r="X26"/>
      <c r="AK26" s="85" t="s">
        <v>49</v>
      </c>
      <c r="AL26" s="85"/>
      <c r="AM26" s="85"/>
      <c r="AN26" s="85"/>
      <c r="AO26" s="32"/>
      <c r="AP26" s="33"/>
      <c r="AQ26" s="34"/>
      <c r="AR26" s="33"/>
      <c r="AS26" s="34"/>
    </row>
    <row r="27" spans="1:45" x14ac:dyDescent="0.2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AK27" s="95" t="s">
        <v>50</v>
      </c>
      <c r="AL27" s="95"/>
      <c r="AM27" s="95"/>
      <c r="AN27" s="95"/>
      <c r="AO27" s="96" t="s">
        <v>51</v>
      </c>
      <c r="AP27" s="96"/>
      <c r="AQ27" s="96"/>
      <c r="AR27" s="96"/>
      <c r="AS27" s="96"/>
    </row>
    <row r="28" spans="1:45" x14ac:dyDescent="0.2"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AK28" s="97" t="s">
        <v>52</v>
      </c>
      <c r="AL28" s="97"/>
      <c r="AM28" s="98"/>
      <c r="AN28" s="98"/>
      <c r="AO28" s="98"/>
      <c r="AP28" s="98"/>
      <c r="AQ28" s="98"/>
      <c r="AR28" s="98"/>
      <c r="AS28" s="98"/>
    </row>
    <row r="29" spans="1:45" x14ac:dyDescent="0.2">
      <c r="I29" t="s">
        <v>66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AK29" s="35" t="s">
        <v>53</v>
      </c>
      <c r="AL29" s="36"/>
      <c r="AM29" s="36"/>
      <c r="AN29" s="36"/>
      <c r="AO29" s="37" t="s">
        <v>54</v>
      </c>
      <c r="AP29" s="36"/>
      <c r="AQ29" s="36"/>
      <c r="AR29" s="36"/>
      <c r="AS29" s="38"/>
    </row>
    <row r="30" spans="1:45" x14ac:dyDescent="0.2">
      <c r="I30" t="s">
        <v>67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AK30" s="39"/>
      <c r="AL30" s="40"/>
      <c r="AM30" s="40"/>
      <c r="AN30" s="40"/>
      <c r="AO30" s="40"/>
      <c r="AP30" s="40"/>
      <c r="AQ30" s="40"/>
      <c r="AR30" s="40"/>
      <c r="AS30" s="41"/>
    </row>
    <row r="31" spans="1:45" x14ac:dyDescent="0.2"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45" x14ac:dyDescent="0.2"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8:45" ht="15.75" x14ac:dyDescent="0.25">
      <c r="H33" s="99" t="s">
        <v>63</v>
      </c>
      <c r="I33" s="99"/>
      <c r="J33" s="99" t="s">
        <v>64</v>
      </c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</row>
    <row r="34" spans="8:45" ht="15.75" x14ac:dyDescent="0.25">
      <c r="H34" s="58"/>
      <c r="I34" s="59"/>
      <c r="J34" s="99" t="s">
        <v>65</v>
      </c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8:45" x14ac:dyDescent="0.2">
      <c r="AK35" s="4"/>
      <c r="AL35" s="4"/>
      <c r="AM35" s="4"/>
      <c r="AN35" s="4"/>
      <c r="AO35" s="4"/>
      <c r="AP35" s="4"/>
      <c r="AQ35" s="4"/>
    </row>
    <row r="36" spans="8:45" x14ac:dyDescent="0.2">
      <c r="AK36" s="3"/>
      <c r="AL36" s="3"/>
      <c r="AM36" s="3"/>
      <c r="AN36" s="3"/>
      <c r="AO36" s="3"/>
      <c r="AP36" s="3"/>
      <c r="AQ36" s="3"/>
    </row>
    <row r="37" spans="8:45" x14ac:dyDescent="0.2">
      <c r="AK37" s="3"/>
      <c r="AL37" s="3"/>
      <c r="AM37" s="3"/>
      <c r="AN37" s="3"/>
      <c r="AO37" s="3"/>
      <c r="AP37" s="3"/>
      <c r="AQ37" s="3"/>
    </row>
    <row r="38" spans="8:45" x14ac:dyDescent="0.2">
      <c r="AK38" s="3"/>
      <c r="AL38" s="3"/>
      <c r="AM38" s="3"/>
      <c r="AN38" s="3"/>
      <c r="AO38" s="3"/>
      <c r="AP38" s="3"/>
      <c r="AQ38" s="3"/>
    </row>
    <row r="39" spans="8:45" x14ac:dyDescent="0.2">
      <c r="AK39" s="4"/>
      <c r="AL39" s="4"/>
      <c r="AM39" s="4"/>
      <c r="AN39" s="4"/>
      <c r="AO39" s="4"/>
      <c r="AP39" s="4"/>
      <c r="AQ39" s="4"/>
    </row>
    <row r="40" spans="8:45" ht="15" x14ac:dyDescent="0.2">
      <c r="AK40" s="4"/>
      <c r="AL40" s="4"/>
      <c r="AM40" s="4"/>
      <c r="AO40" s="100"/>
      <c r="AP40" s="100"/>
      <c r="AQ40" s="100"/>
      <c r="AR40" s="100"/>
      <c r="AS40" s="100"/>
    </row>
    <row r="41" spans="8:45" ht="15" x14ac:dyDescent="0.2">
      <c r="AK41" s="4"/>
      <c r="AL41" s="4"/>
      <c r="AM41" s="4"/>
      <c r="AO41" s="94"/>
      <c r="AP41" s="94"/>
      <c r="AQ41" s="94"/>
      <c r="AR41" s="94"/>
      <c r="AS41" s="94"/>
    </row>
    <row r="42" spans="8:45" ht="15" x14ac:dyDescent="0.2">
      <c r="AK42" s="4"/>
      <c r="AL42" s="4"/>
      <c r="AM42" s="4"/>
      <c r="AO42" s="94"/>
      <c r="AP42" s="94"/>
      <c r="AQ42" s="94"/>
      <c r="AR42" s="94"/>
      <c r="AS42" s="94"/>
    </row>
    <row r="43" spans="8:45" x14ac:dyDescent="0.2">
      <c r="AK43" s="4"/>
      <c r="AL43" s="4"/>
      <c r="AM43" s="4"/>
      <c r="AO43" s="103"/>
      <c r="AP43" s="103"/>
      <c r="AQ43" s="103"/>
      <c r="AR43" s="103"/>
      <c r="AS43" s="103"/>
    </row>
    <row r="44" spans="8:45" x14ac:dyDescent="0.2">
      <c r="AK44" s="4"/>
      <c r="AL44" s="4"/>
      <c r="AM44" s="4"/>
      <c r="AO44" s="103"/>
      <c r="AP44" s="103"/>
      <c r="AQ44" s="103"/>
      <c r="AR44" s="103"/>
      <c r="AS44" s="103"/>
    </row>
    <row r="45" spans="8:45" x14ac:dyDescent="0.2">
      <c r="AK45" s="4"/>
      <c r="AL45" s="4"/>
      <c r="AM45" s="4"/>
      <c r="AO45" s="104"/>
      <c r="AP45" s="104"/>
      <c r="AQ45" s="104"/>
      <c r="AR45" s="104"/>
      <c r="AS45" s="104"/>
    </row>
    <row r="46" spans="8:45" ht="15" x14ac:dyDescent="0.2">
      <c r="AK46" s="3"/>
      <c r="AL46" s="3"/>
      <c r="AM46" s="3"/>
      <c r="AN46" s="4"/>
      <c r="AO46" s="4"/>
      <c r="AP46" s="4"/>
      <c r="AQ46" s="42"/>
    </row>
    <row r="47" spans="8:45" ht="15" x14ac:dyDescent="0.2">
      <c r="AK47" s="4"/>
      <c r="AL47" s="4"/>
      <c r="AM47" s="4"/>
      <c r="AN47" s="4"/>
      <c r="AO47" s="4"/>
      <c r="AP47" s="4"/>
      <c r="AQ47" s="42"/>
    </row>
    <row r="48" spans="8:45" x14ac:dyDescent="0.2">
      <c r="AK48" s="4"/>
      <c r="AL48" s="4"/>
      <c r="AM48" s="4"/>
      <c r="AN48" s="4"/>
      <c r="AO48" s="4"/>
      <c r="AP48" s="4"/>
      <c r="AQ48" s="4"/>
    </row>
    <row r="49" spans="37:45" x14ac:dyDescent="0.2">
      <c r="AK49" s="4"/>
      <c r="AL49" s="4"/>
      <c r="AM49" s="4"/>
      <c r="AN49" s="4"/>
      <c r="AO49" s="4"/>
      <c r="AP49" s="4"/>
      <c r="AQ49" s="4"/>
    </row>
    <row r="50" spans="37:45" x14ac:dyDescent="0.2">
      <c r="AK50" s="4"/>
      <c r="AL50" s="4"/>
      <c r="AM50" s="4"/>
      <c r="AN50" s="4"/>
      <c r="AO50" s="4"/>
      <c r="AP50" s="4"/>
      <c r="AQ50" s="4"/>
    </row>
    <row r="51" spans="37:45" x14ac:dyDescent="0.2">
      <c r="AK51" s="43" t="s">
        <v>55</v>
      </c>
      <c r="AL51" s="43"/>
      <c r="AM51" s="43"/>
      <c r="AN51" s="43"/>
      <c r="AO51" s="43"/>
      <c r="AP51" s="43"/>
      <c r="AQ51" s="43"/>
    </row>
    <row r="52" spans="37:45" x14ac:dyDescent="0.2">
      <c r="AK52" s="105"/>
      <c r="AL52" s="105"/>
      <c r="AM52" s="105"/>
      <c r="AN52" s="105"/>
      <c r="AO52" s="105"/>
      <c r="AP52" s="105"/>
      <c r="AQ52" s="105"/>
      <c r="AR52" s="105"/>
      <c r="AS52" s="105"/>
    </row>
    <row r="53" spans="37:45" x14ac:dyDescent="0.2">
      <c r="AK53" s="105"/>
      <c r="AL53" s="105"/>
      <c r="AM53" s="105"/>
      <c r="AN53" s="105"/>
      <c r="AO53" s="105"/>
      <c r="AP53" s="105"/>
      <c r="AQ53" s="105"/>
      <c r="AR53" s="105"/>
      <c r="AS53" s="105"/>
    </row>
    <row r="54" spans="37:45" x14ac:dyDescent="0.2">
      <c r="AK54" s="105"/>
      <c r="AL54" s="105"/>
      <c r="AM54" s="105"/>
      <c r="AN54" s="105"/>
      <c r="AO54" s="105"/>
      <c r="AP54" s="105"/>
      <c r="AQ54" s="105"/>
      <c r="AR54" s="105"/>
      <c r="AS54" s="105"/>
    </row>
    <row r="55" spans="37:45" x14ac:dyDescent="0.2">
      <c r="AK55" s="105"/>
      <c r="AL55" s="105"/>
      <c r="AM55" s="105"/>
      <c r="AN55" s="105"/>
      <c r="AO55" s="105"/>
      <c r="AP55" s="105"/>
      <c r="AQ55" s="105"/>
      <c r="AR55" s="105"/>
      <c r="AS55" s="105"/>
    </row>
    <row r="56" spans="37:45" x14ac:dyDescent="0.2">
      <c r="AK56" s="105"/>
      <c r="AL56" s="105"/>
      <c r="AM56" s="105"/>
      <c r="AN56" s="105"/>
      <c r="AO56" s="105"/>
      <c r="AP56" s="105"/>
      <c r="AQ56" s="105"/>
      <c r="AR56" s="105"/>
      <c r="AS56" s="105"/>
    </row>
    <row r="57" spans="37:45" x14ac:dyDescent="0.2">
      <c r="AK57" s="105"/>
      <c r="AL57" s="105"/>
      <c r="AM57" s="105"/>
      <c r="AN57" s="105"/>
      <c r="AO57" s="105"/>
      <c r="AP57" s="105"/>
      <c r="AQ57" s="105"/>
      <c r="AR57" s="105"/>
      <c r="AS57" s="105"/>
    </row>
    <row r="58" spans="37:45" x14ac:dyDescent="0.2">
      <c r="AK58" s="105"/>
      <c r="AL58" s="105"/>
      <c r="AM58" s="105"/>
      <c r="AN58" s="105"/>
      <c r="AO58" s="105"/>
      <c r="AP58" s="105"/>
      <c r="AQ58" s="105"/>
      <c r="AR58" s="105"/>
      <c r="AS58" s="105"/>
    </row>
    <row r="59" spans="37:45" x14ac:dyDescent="0.2">
      <c r="AK59" s="44"/>
      <c r="AL59" s="44"/>
      <c r="AM59" s="44"/>
      <c r="AN59" s="44"/>
      <c r="AO59" s="44"/>
      <c r="AP59" s="44"/>
      <c r="AQ59" s="44"/>
    </row>
    <row r="60" spans="37:45" x14ac:dyDescent="0.2">
      <c r="AK60" s="43" t="s">
        <v>56</v>
      </c>
      <c r="AL60" s="43"/>
      <c r="AM60" s="43"/>
      <c r="AN60" s="43"/>
      <c r="AO60" s="43"/>
      <c r="AP60" s="43"/>
      <c r="AQ60" s="43"/>
    </row>
    <row r="61" spans="37:45" ht="12.75" customHeight="1" x14ac:dyDescent="0.2">
      <c r="AK61" s="106"/>
      <c r="AL61" s="106"/>
      <c r="AM61" s="106"/>
      <c r="AN61" s="106"/>
      <c r="AO61" s="106"/>
      <c r="AP61" s="106"/>
      <c r="AQ61" s="106"/>
      <c r="AR61" s="106"/>
      <c r="AS61" s="106"/>
    </row>
    <row r="62" spans="37:45" x14ac:dyDescent="0.2">
      <c r="AK62" s="106"/>
      <c r="AL62" s="106"/>
      <c r="AM62" s="106"/>
      <c r="AN62" s="106"/>
      <c r="AO62" s="106"/>
      <c r="AP62" s="106"/>
      <c r="AQ62" s="106"/>
      <c r="AR62" s="106"/>
      <c r="AS62" s="106"/>
    </row>
    <row r="63" spans="37:45" x14ac:dyDescent="0.2">
      <c r="AK63" s="106"/>
      <c r="AL63" s="106"/>
      <c r="AM63" s="106"/>
      <c r="AN63" s="106"/>
      <c r="AO63" s="106"/>
      <c r="AP63" s="106"/>
      <c r="AQ63" s="106"/>
      <c r="AR63" s="106"/>
      <c r="AS63" s="106"/>
    </row>
    <row r="64" spans="37:45" x14ac:dyDescent="0.2">
      <c r="AK64" s="106"/>
      <c r="AL64" s="106"/>
      <c r="AM64" s="106"/>
      <c r="AN64" s="106"/>
      <c r="AO64" s="106"/>
      <c r="AP64" s="106"/>
      <c r="AQ64" s="106"/>
      <c r="AR64" s="106"/>
      <c r="AS64" s="106"/>
    </row>
    <row r="65" spans="37:45" x14ac:dyDescent="0.2">
      <c r="AK65" s="106"/>
      <c r="AL65" s="106"/>
      <c r="AM65" s="106"/>
      <c r="AN65" s="106"/>
      <c r="AO65" s="106"/>
      <c r="AP65" s="106"/>
      <c r="AQ65" s="106"/>
      <c r="AR65" s="106"/>
      <c r="AS65" s="106"/>
    </row>
    <row r="66" spans="37:45" x14ac:dyDescent="0.2">
      <c r="AK66" s="106"/>
      <c r="AL66" s="106"/>
      <c r="AM66" s="106"/>
      <c r="AN66" s="106"/>
      <c r="AO66" s="106"/>
      <c r="AP66" s="106"/>
      <c r="AQ66" s="106"/>
      <c r="AR66" s="106"/>
      <c r="AS66" s="106"/>
    </row>
    <row r="67" spans="37:45" x14ac:dyDescent="0.2">
      <c r="AK67" s="106"/>
      <c r="AL67" s="106"/>
      <c r="AM67" s="106"/>
      <c r="AN67" s="106"/>
      <c r="AO67" s="106"/>
      <c r="AP67" s="106"/>
      <c r="AQ67" s="106"/>
      <c r="AR67" s="106"/>
      <c r="AS67" s="106"/>
    </row>
    <row r="68" spans="37:45" x14ac:dyDescent="0.2">
      <c r="AK68" s="106"/>
      <c r="AL68" s="106"/>
      <c r="AM68" s="106"/>
      <c r="AN68" s="106"/>
      <c r="AO68" s="106"/>
      <c r="AP68" s="106"/>
      <c r="AQ68" s="106"/>
      <c r="AR68" s="106"/>
      <c r="AS68" s="106"/>
    </row>
    <row r="69" spans="37:45" x14ac:dyDescent="0.2">
      <c r="AK69" s="45"/>
      <c r="AL69" s="45"/>
      <c r="AM69" s="45"/>
      <c r="AN69" s="45"/>
      <c r="AO69" s="45"/>
      <c r="AP69" s="45"/>
      <c r="AQ69" s="45"/>
    </row>
    <row r="70" spans="37:45" x14ac:dyDescent="0.2">
      <c r="AK70" s="46" t="s">
        <v>57</v>
      </c>
      <c r="AL70" s="46"/>
      <c r="AM70" s="46"/>
      <c r="AN70" s="46"/>
      <c r="AO70" s="46"/>
      <c r="AP70" s="46"/>
      <c r="AQ70" s="46"/>
    </row>
    <row r="71" spans="37:45" ht="15" x14ac:dyDescent="0.2">
      <c r="AK71" s="42"/>
      <c r="AL71" s="42"/>
      <c r="AM71" s="42"/>
      <c r="AN71" s="42"/>
      <c r="AO71" s="42"/>
      <c r="AP71" s="42"/>
      <c r="AQ71" s="42"/>
    </row>
    <row r="72" spans="37:45" ht="15" x14ac:dyDescent="0.2">
      <c r="AK72" s="47" t="s">
        <v>58</v>
      </c>
      <c r="AL72" s="48"/>
      <c r="AM72" s="49"/>
      <c r="AN72" s="49"/>
      <c r="AO72" s="49"/>
      <c r="AP72" s="49"/>
      <c r="AQ72" s="49"/>
      <c r="AR72" s="50"/>
      <c r="AS72" s="51"/>
    </row>
    <row r="73" spans="37:45" x14ac:dyDescent="0.2">
      <c r="AK73" s="52" t="s">
        <v>59</v>
      </c>
      <c r="AL73" s="53"/>
      <c r="AM73" s="107"/>
      <c r="AN73" s="107"/>
      <c r="AO73" s="107"/>
      <c r="AP73" s="107"/>
      <c r="AQ73" s="107"/>
      <c r="AR73" s="107"/>
      <c r="AS73" s="107"/>
    </row>
    <row r="74" spans="37:45" x14ac:dyDescent="0.2">
      <c r="AK74" s="52"/>
      <c r="AL74" s="4"/>
      <c r="AM74" s="107"/>
      <c r="AN74" s="107"/>
      <c r="AO74" s="107"/>
      <c r="AP74" s="107"/>
      <c r="AQ74" s="107"/>
      <c r="AR74" s="107"/>
      <c r="AS74" s="107"/>
    </row>
    <row r="75" spans="37:45" x14ac:dyDescent="0.2">
      <c r="AK75" s="52"/>
      <c r="AL75" s="4"/>
      <c r="AM75" s="107"/>
      <c r="AN75" s="107"/>
      <c r="AO75" s="107"/>
      <c r="AP75" s="107"/>
      <c r="AQ75" s="107"/>
      <c r="AR75" s="107"/>
      <c r="AS75" s="107"/>
    </row>
    <row r="76" spans="37:45" x14ac:dyDescent="0.2">
      <c r="AK76" s="101" t="s">
        <v>60</v>
      </c>
      <c r="AL76" s="101"/>
      <c r="AM76" s="102"/>
      <c r="AN76" s="102"/>
      <c r="AO76" s="102"/>
      <c r="AP76" s="102"/>
      <c r="AQ76" s="102"/>
      <c r="AR76" s="102"/>
      <c r="AS76" s="102"/>
    </row>
    <row r="77" spans="37:45" x14ac:dyDescent="0.2">
      <c r="AK77" s="101"/>
      <c r="AL77" s="101"/>
      <c r="AM77" s="102"/>
      <c r="AN77" s="102"/>
      <c r="AO77" s="102"/>
      <c r="AP77" s="102"/>
      <c r="AQ77" s="102"/>
      <c r="AR77" s="102"/>
      <c r="AS77" s="102"/>
    </row>
  </sheetData>
  <sheetProtection selectLockedCells="1" selectUnlockedCells="1"/>
  <mergeCells count="33">
    <mergeCell ref="AK76:AL77"/>
    <mergeCell ref="AM76:AS77"/>
    <mergeCell ref="AO43:AS43"/>
    <mergeCell ref="AO44:AS44"/>
    <mergeCell ref="AO45:AS45"/>
    <mergeCell ref="AK52:AS58"/>
    <mergeCell ref="AK61:AS68"/>
    <mergeCell ref="AM73:AS75"/>
    <mergeCell ref="E7:F7"/>
    <mergeCell ref="I7:M7"/>
    <mergeCell ref="AO7:AS7"/>
    <mergeCell ref="AO42:AS42"/>
    <mergeCell ref="AK24:AN24"/>
    <mergeCell ref="AK25:AN25"/>
    <mergeCell ref="AK26:AN26"/>
    <mergeCell ref="AK27:AN27"/>
    <mergeCell ref="AO27:AS27"/>
    <mergeCell ref="AK28:AL28"/>
    <mergeCell ref="AM28:AS28"/>
    <mergeCell ref="H33:I33"/>
    <mergeCell ref="J33:AA33"/>
    <mergeCell ref="J34:AA34"/>
    <mergeCell ref="AO40:AS40"/>
    <mergeCell ref="AO41:AS41"/>
    <mergeCell ref="AK23:AN23"/>
    <mergeCell ref="AN1:AS1"/>
    <mergeCell ref="I2:J2"/>
    <mergeCell ref="K2:AB2"/>
    <mergeCell ref="AN2:AS2"/>
    <mergeCell ref="K3:AB3"/>
    <mergeCell ref="AO4:AS4"/>
    <mergeCell ref="AQ5:AS5"/>
    <mergeCell ref="AO6:AS6"/>
  </mergeCells>
  <conditionalFormatting sqref="I10:AB11 I12:W15 Y12:AB15 X12:X21">
    <cfRule type="containsText" dxfId="7" priority="5" stopIfTrue="1" operator="containsText" text="DNS">
      <formula>NOT(ISERROR(SEARCH("DNS",I10)))</formula>
    </cfRule>
    <cfRule type="containsText" dxfId="6" priority="6" stopIfTrue="1" operator="containsText" text="DNF">
      <formula>NOT(ISERROR(SEARCH("DNF",I10)))</formula>
    </cfRule>
    <cfRule type="cellIs" dxfId="5" priority="7" stopIfTrue="1" operator="equal">
      <formula>99</formula>
    </cfRule>
    <cfRule type="cellIs" dxfId="4" priority="8" stopIfTrue="1" operator="equal">
      <formula>66</formula>
    </cfRule>
  </conditionalFormatting>
  <conditionalFormatting sqref="I16:W21 Y16:AB21">
    <cfRule type="containsText" dxfId="3" priority="1" stopIfTrue="1" operator="containsText" text="DNS">
      <formula>NOT(ISERROR(SEARCH("DNS",I16)))</formula>
    </cfRule>
    <cfRule type="containsText" dxfId="2" priority="2" stopIfTrue="1" operator="containsText" text="DNF">
      <formula>NOT(ISERROR(SEARCH("DNF",I16)))</formula>
    </cfRule>
    <cfRule type="cellIs" dxfId="1" priority="3" stopIfTrue="1" operator="equal">
      <formula>99</formula>
    </cfRule>
    <cfRule type="cellIs" dxfId="0" priority="4" stopIfTrue="1" operator="equal">
      <formula>66</formula>
    </cfRule>
  </conditionalFormatting>
  <printOptions horizontalCentered="1" verticalCentered="1"/>
  <pageMargins left="0.25" right="0.25" top="0.75" bottom="0.75" header="0.3" footer="0.3"/>
  <pageSetup paperSize="9" scale="87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6057-FBC5-4FC6-A06D-E4FA628FE4F6}">
  <dimension ref="C3:Q29"/>
  <sheetViews>
    <sheetView workbookViewId="0">
      <selection activeCell="D31" sqref="D31"/>
    </sheetView>
  </sheetViews>
  <sheetFormatPr baseColWidth="10" defaultRowHeight="12.75" x14ac:dyDescent="0.2"/>
  <cols>
    <col min="3" max="3" width="11.42578125" style="2"/>
  </cols>
  <sheetData>
    <row r="3" spans="3:7" x14ac:dyDescent="0.2">
      <c r="C3" s="76" t="s">
        <v>10</v>
      </c>
      <c r="D3" s="83" t="s">
        <v>11</v>
      </c>
      <c r="E3" s="76" t="s">
        <v>12</v>
      </c>
      <c r="F3" s="76" t="s">
        <v>13</v>
      </c>
      <c r="G3" s="76" t="s">
        <v>14</v>
      </c>
    </row>
    <row r="4" spans="3:7" x14ac:dyDescent="0.2">
      <c r="C4" s="75">
        <v>72</v>
      </c>
      <c r="D4" s="84" t="s">
        <v>87</v>
      </c>
      <c r="E4" s="75" t="s">
        <v>81</v>
      </c>
      <c r="F4" s="75">
        <v>15</v>
      </c>
      <c r="G4" s="75">
        <v>1</v>
      </c>
    </row>
    <row r="5" spans="3:7" x14ac:dyDescent="0.2">
      <c r="C5" s="75">
        <v>32</v>
      </c>
      <c r="D5" s="84" t="s">
        <v>88</v>
      </c>
      <c r="E5" s="75" t="s">
        <v>71</v>
      </c>
      <c r="F5" s="75">
        <v>24</v>
      </c>
      <c r="G5" s="75">
        <v>2</v>
      </c>
    </row>
    <row r="6" spans="3:7" x14ac:dyDescent="0.2">
      <c r="C6" s="75">
        <v>272</v>
      </c>
      <c r="D6" s="84" t="s">
        <v>89</v>
      </c>
      <c r="E6" s="75" t="s">
        <v>78</v>
      </c>
      <c r="F6" s="75">
        <v>30</v>
      </c>
      <c r="G6" s="75">
        <v>3</v>
      </c>
    </row>
    <row r="7" spans="3:7" x14ac:dyDescent="0.2">
      <c r="C7" s="75">
        <v>61</v>
      </c>
      <c r="D7" s="84" t="s">
        <v>90</v>
      </c>
      <c r="E7" s="75" t="s">
        <v>78</v>
      </c>
      <c r="F7" s="75">
        <v>43</v>
      </c>
      <c r="G7" s="75">
        <v>4</v>
      </c>
    </row>
    <row r="8" spans="3:7" x14ac:dyDescent="0.2">
      <c r="C8" s="75">
        <v>74</v>
      </c>
      <c r="D8" s="84" t="s">
        <v>91</v>
      </c>
      <c r="E8" s="75" t="s">
        <v>80</v>
      </c>
      <c r="F8" s="75">
        <v>46</v>
      </c>
      <c r="G8" s="75">
        <v>5</v>
      </c>
    </row>
    <row r="9" spans="3:7" x14ac:dyDescent="0.2">
      <c r="C9" s="75">
        <v>88</v>
      </c>
      <c r="D9" s="84" t="s">
        <v>92</v>
      </c>
      <c r="E9" s="75" t="s">
        <v>77</v>
      </c>
      <c r="F9" s="75">
        <v>56</v>
      </c>
      <c r="G9" s="75">
        <v>6</v>
      </c>
    </row>
    <row r="10" spans="3:7" x14ac:dyDescent="0.2">
      <c r="C10" s="75">
        <v>587</v>
      </c>
      <c r="D10" s="84" t="s">
        <v>93</v>
      </c>
      <c r="E10" s="75" t="s">
        <v>79</v>
      </c>
      <c r="F10" s="75">
        <v>60</v>
      </c>
      <c r="G10" s="75">
        <v>7</v>
      </c>
    </row>
    <row r="11" spans="3:7" x14ac:dyDescent="0.2">
      <c r="C11" s="75">
        <v>38</v>
      </c>
      <c r="D11" s="84" t="s">
        <v>94</v>
      </c>
      <c r="E11" s="75" t="s">
        <v>75</v>
      </c>
      <c r="F11" s="75">
        <v>71</v>
      </c>
      <c r="G11" s="75">
        <v>8</v>
      </c>
    </row>
    <row r="12" spans="3:7" x14ac:dyDescent="0.2">
      <c r="C12" s="75">
        <v>25</v>
      </c>
      <c r="D12" s="84" t="s">
        <v>95</v>
      </c>
      <c r="E12" s="75" t="s">
        <v>72</v>
      </c>
      <c r="F12" s="75">
        <v>75</v>
      </c>
      <c r="G12" s="75">
        <v>9</v>
      </c>
    </row>
    <row r="13" spans="3:7" x14ac:dyDescent="0.2">
      <c r="C13" s="75">
        <v>5</v>
      </c>
      <c r="D13" s="84" t="s">
        <v>96</v>
      </c>
      <c r="E13" s="75" t="s">
        <v>73</v>
      </c>
      <c r="F13" s="75">
        <v>91</v>
      </c>
      <c r="G13" s="75">
        <v>10</v>
      </c>
    </row>
    <row r="14" spans="3:7" x14ac:dyDescent="0.2">
      <c r="C14" s="75">
        <v>43</v>
      </c>
      <c r="D14" s="84" t="s">
        <v>97</v>
      </c>
      <c r="E14" s="75" t="s">
        <v>76</v>
      </c>
      <c r="F14" s="75">
        <v>99</v>
      </c>
      <c r="G14" s="75">
        <v>11</v>
      </c>
    </row>
    <row r="15" spans="3:7" x14ac:dyDescent="0.2">
      <c r="C15" s="75">
        <v>22</v>
      </c>
      <c r="D15" s="84" t="s">
        <v>98</v>
      </c>
      <c r="E15" s="75" t="s">
        <v>82</v>
      </c>
      <c r="F15" s="75">
        <v>131</v>
      </c>
      <c r="G15" s="75">
        <v>12</v>
      </c>
    </row>
    <row r="17" spans="3:17" x14ac:dyDescent="0.2">
      <c r="C17" s="76" t="s">
        <v>10</v>
      </c>
      <c r="D17" s="83" t="s">
        <v>12</v>
      </c>
      <c r="E17" s="76" t="s">
        <v>15</v>
      </c>
      <c r="F17" s="76" t="s">
        <v>16</v>
      </c>
      <c r="G17" s="76" t="s">
        <v>17</v>
      </c>
      <c r="H17" s="76" t="s">
        <v>18</v>
      </c>
      <c r="I17" s="76" t="s">
        <v>19</v>
      </c>
      <c r="J17" s="76" t="s">
        <v>20</v>
      </c>
      <c r="K17" s="76" t="s">
        <v>21</v>
      </c>
      <c r="L17" s="76" t="s">
        <v>22</v>
      </c>
      <c r="M17" s="76" t="s">
        <v>23</v>
      </c>
      <c r="N17" s="76" t="s">
        <v>24</v>
      </c>
      <c r="O17" s="76" t="s">
        <v>25</v>
      </c>
      <c r="P17" s="76" t="s">
        <v>26</v>
      </c>
      <c r="Q17" s="76" t="s">
        <v>27</v>
      </c>
    </row>
    <row r="18" spans="3:17" x14ac:dyDescent="0.2">
      <c r="C18" s="75">
        <v>5</v>
      </c>
      <c r="D18" s="84" t="s">
        <v>99</v>
      </c>
      <c r="E18" s="75">
        <v>10</v>
      </c>
      <c r="F18" s="75">
        <v>9</v>
      </c>
      <c r="G18" s="75">
        <v>8</v>
      </c>
      <c r="H18" s="75">
        <v>10</v>
      </c>
      <c r="I18" s="75">
        <v>11</v>
      </c>
      <c r="J18" s="75">
        <v>11</v>
      </c>
      <c r="K18" s="75">
        <v>3</v>
      </c>
      <c r="L18" s="75">
        <v>10</v>
      </c>
      <c r="M18" s="75">
        <v>5</v>
      </c>
      <c r="N18" s="75">
        <v>7</v>
      </c>
      <c r="O18" s="75">
        <v>10</v>
      </c>
      <c r="P18" s="75">
        <v>11</v>
      </c>
      <c r="Q18" s="75">
        <v>8</v>
      </c>
    </row>
    <row r="19" spans="3:17" x14ac:dyDescent="0.2">
      <c r="C19" s="75">
        <v>22</v>
      </c>
      <c r="D19" s="84" t="s">
        <v>84</v>
      </c>
      <c r="E19" s="75">
        <v>9</v>
      </c>
      <c r="F19" s="75">
        <v>5</v>
      </c>
      <c r="G19" s="75">
        <v>13</v>
      </c>
      <c r="H19" s="75">
        <v>13</v>
      </c>
      <c r="I19" s="75">
        <v>13</v>
      </c>
      <c r="J19" s="75">
        <v>13</v>
      </c>
      <c r="K19" s="75">
        <v>13</v>
      </c>
      <c r="L19" s="75">
        <v>13</v>
      </c>
      <c r="M19" s="75">
        <v>13</v>
      </c>
      <c r="N19" s="75">
        <v>13</v>
      </c>
      <c r="O19" s="75">
        <v>13</v>
      </c>
      <c r="P19" s="75">
        <v>13</v>
      </c>
      <c r="Q19" s="75">
        <v>13</v>
      </c>
    </row>
    <row r="20" spans="3:17" x14ac:dyDescent="0.2">
      <c r="C20" s="75">
        <v>25</v>
      </c>
      <c r="D20" s="84" t="s">
        <v>100</v>
      </c>
      <c r="E20" s="75">
        <v>6</v>
      </c>
      <c r="F20" s="75">
        <v>6</v>
      </c>
      <c r="G20" s="75">
        <v>11</v>
      </c>
      <c r="H20" s="75">
        <v>10</v>
      </c>
      <c r="I20" s="75">
        <v>9</v>
      </c>
      <c r="J20" s="75">
        <v>8</v>
      </c>
      <c r="K20" s="75">
        <v>9</v>
      </c>
      <c r="L20" s="75">
        <v>7</v>
      </c>
      <c r="M20" s="75">
        <v>4</v>
      </c>
      <c r="N20" s="75">
        <v>6</v>
      </c>
      <c r="O20" s="75">
        <v>5</v>
      </c>
      <c r="P20" s="75">
        <v>10</v>
      </c>
      <c r="Q20" s="75">
        <v>5</v>
      </c>
    </row>
    <row r="21" spans="3:17" x14ac:dyDescent="0.2">
      <c r="C21" s="75">
        <v>32</v>
      </c>
      <c r="D21" s="84" t="s">
        <v>71</v>
      </c>
      <c r="E21" s="75">
        <v>6</v>
      </c>
      <c r="F21" s="75">
        <v>2</v>
      </c>
      <c r="G21" s="75">
        <v>4</v>
      </c>
      <c r="H21" s="75">
        <v>1</v>
      </c>
      <c r="I21" s="75">
        <v>1</v>
      </c>
      <c r="J21" s="75">
        <v>2</v>
      </c>
      <c r="K21" s="75">
        <v>3</v>
      </c>
      <c r="L21" s="75">
        <v>1</v>
      </c>
      <c r="M21" s="75">
        <v>2</v>
      </c>
      <c r="N21" s="75">
        <v>6</v>
      </c>
      <c r="O21" s="75">
        <v>4</v>
      </c>
      <c r="P21" s="75">
        <v>2</v>
      </c>
      <c r="Q21" s="75">
        <v>2</v>
      </c>
    </row>
    <row r="22" spans="3:17" x14ac:dyDescent="0.2">
      <c r="C22" s="75">
        <v>38</v>
      </c>
      <c r="D22" s="84" t="s">
        <v>101</v>
      </c>
      <c r="E22" s="75">
        <v>4</v>
      </c>
      <c r="F22" s="75">
        <v>8</v>
      </c>
      <c r="G22" s="75">
        <v>5</v>
      </c>
      <c r="H22" s="75">
        <v>7</v>
      </c>
      <c r="I22" s="75">
        <v>8</v>
      </c>
      <c r="J22" s="75">
        <v>8</v>
      </c>
      <c r="K22" s="75">
        <v>6</v>
      </c>
      <c r="L22" s="75">
        <v>7</v>
      </c>
      <c r="M22" s="75">
        <v>8</v>
      </c>
      <c r="N22" s="75">
        <v>7</v>
      </c>
      <c r="O22" s="75">
        <v>3</v>
      </c>
      <c r="P22" s="75">
        <v>9</v>
      </c>
      <c r="Q22" s="75">
        <v>9</v>
      </c>
    </row>
    <row r="23" spans="3:17" x14ac:dyDescent="0.2">
      <c r="C23" s="75">
        <v>43</v>
      </c>
      <c r="D23" s="84" t="s">
        <v>102</v>
      </c>
      <c r="E23" s="75">
        <v>4</v>
      </c>
      <c r="F23" s="75">
        <v>9</v>
      </c>
      <c r="G23" s="75">
        <v>9</v>
      </c>
      <c r="H23" s="75">
        <v>9</v>
      </c>
      <c r="I23" s="75">
        <v>10</v>
      </c>
      <c r="J23" s="75">
        <v>10</v>
      </c>
      <c r="K23" s="75">
        <v>11</v>
      </c>
      <c r="L23" s="75">
        <v>11</v>
      </c>
      <c r="M23" s="75">
        <v>10</v>
      </c>
      <c r="N23" s="75">
        <v>9</v>
      </c>
      <c r="O23" s="75">
        <v>11</v>
      </c>
      <c r="P23" s="75">
        <v>8</v>
      </c>
      <c r="Q23" s="75">
        <v>10</v>
      </c>
    </row>
    <row r="24" spans="3:17" x14ac:dyDescent="0.2">
      <c r="C24" s="75">
        <v>61</v>
      </c>
      <c r="D24" s="84" t="s">
        <v>85</v>
      </c>
      <c r="E24" s="75">
        <v>1</v>
      </c>
      <c r="F24" s="75">
        <v>3</v>
      </c>
      <c r="G24" s="75">
        <v>3</v>
      </c>
      <c r="H24" s="75">
        <v>4</v>
      </c>
      <c r="I24" s="75">
        <v>6</v>
      </c>
      <c r="J24" s="75">
        <v>8</v>
      </c>
      <c r="K24" s="75">
        <v>8</v>
      </c>
      <c r="L24" s="75">
        <v>6</v>
      </c>
      <c r="M24" s="75">
        <v>3</v>
      </c>
      <c r="N24" s="75">
        <v>2</v>
      </c>
      <c r="O24" s="75">
        <v>6</v>
      </c>
      <c r="P24" s="75">
        <v>7</v>
      </c>
      <c r="Q24" s="75">
        <v>2</v>
      </c>
    </row>
    <row r="25" spans="3:17" x14ac:dyDescent="0.2">
      <c r="C25" s="75">
        <v>72</v>
      </c>
      <c r="D25" s="84" t="s">
        <v>81</v>
      </c>
      <c r="E25" s="75">
        <v>3</v>
      </c>
      <c r="F25" s="75">
        <v>1</v>
      </c>
      <c r="G25" s="75">
        <v>2</v>
      </c>
      <c r="H25" s="75">
        <v>2</v>
      </c>
      <c r="I25" s="75">
        <v>3</v>
      </c>
      <c r="J25" s="75">
        <v>1</v>
      </c>
      <c r="K25" s="75">
        <v>2</v>
      </c>
      <c r="L25" s="75">
        <v>1</v>
      </c>
      <c r="M25" s="75">
        <v>2</v>
      </c>
      <c r="N25" s="75">
        <v>1</v>
      </c>
      <c r="O25" s="75">
        <v>1</v>
      </c>
      <c r="P25" s="75">
        <v>1</v>
      </c>
      <c r="Q25" s="75">
        <v>1</v>
      </c>
    </row>
    <row r="26" spans="3:17" x14ac:dyDescent="0.2">
      <c r="C26" s="75">
        <v>74</v>
      </c>
      <c r="D26" s="84" t="s">
        <v>80</v>
      </c>
      <c r="E26" s="75">
        <v>2</v>
      </c>
      <c r="F26" s="75">
        <v>7</v>
      </c>
      <c r="G26" s="75">
        <v>2</v>
      </c>
      <c r="H26" s="75">
        <v>3</v>
      </c>
      <c r="I26" s="75">
        <v>3</v>
      </c>
      <c r="J26" s="75">
        <v>7</v>
      </c>
      <c r="K26" s="75">
        <v>1</v>
      </c>
      <c r="L26" s="75">
        <v>6</v>
      </c>
      <c r="M26" s="75">
        <v>7</v>
      </c>
      <c r="N26" s="75">
        <v>5</v>
      </c>
      <c r="O26" s="75">
        <v>7</v>
      </c>
      <c r="P26" s="75">
        <v>3</v>
      </c>
      <c r="Q26" s="75">
        <v>13</v>
      </c>
    </row>
    <row r="27" spans="3:17" x14ac:dyDescent="0.2">
      <c r="C27" s="75">
        <v>88</v>
      </c>
      <c r="D27" s="84" t="s">
        <v>103</v>
      </c>
      <c r="E27" s="75">
        <v>7</v>
      </c>
      <c r="F27" s="75">
        <v>9</v>
      </c>
      <c r="G27" s="75">
        <v>8</v>
      </c>
      <c r="H27" s="75">
        <v>5</v>
      </c>
      <c r="I27" s="75">
        <v>5</v>
      </c>
      <c r="J27" s="75">
        <v>4</v>
      </c>
      <c r="K27" s="75">
        <v>4</v>
      </c>
      <c r="L27" s="75">
        <v>4</v>
      </c>
      <c r="M27" s="75">
        <v>5</v>
      </c>
      <c r="N27" s="75">
        <v>4</v>
      </c>
      <c r="O27" s="75">
        <v>8</v>
      </c>
      <c r="P27" s="75">
        <v>4</v>
      </c>
      <c r="Q27" s="75">
        <v>6</v>
      </c>
    </row>
    <row r="28" spans="3:17" x14ac:dyDescent="0.2">
      <c r="C28" s="75">
        <v>272</v>
      </c>
      <c r="D28" s="84" t="s">
        <v>86</v>
      </c>
      <c r="E28" s="75">
        <v>5</v>
      </c>
      <c r="F28" s="75">
        <v>1</v>
      </c>
      <c r="G28" s="75">
        <v>4</v>
      </c>
      <c r="H28" s="75">
        <v>1</v>
      </c>
      <c r="I28" s="75">
        <v>2</v>
      </c>
      <c r="J28" s="75">
        <v>3</v>
      </c>
      <c r="K28" s="75">
        <v>2</v>
      </c>
      <c r="L28" s="75">
        <v>4</v>
      </c>
      <c r="M28" s="75">
        <v>5</v>
      </c>
      <c r="N28" s="75">
        <v>1</v>
      </c>
      <c r="O28" s="75">
        <v>3</v>
      </c>
      <c r="P28" s="75">
        <v>5</v>
      </c>
      <c r="Q28" s="75">
        <v>4</v>
      </c>
    </row>
    <row r="29" spans="3:17" x14ac:dyDescent="0.2">
      <c r="C29" s="75">
        <v>587</v>
      </c>
      <c r="D29" s="84" t="s">
        <v>79</v>
      </c>
      <c r="E29" s="75">
        <v>8</v>
      </c>
      <c r="F29" s="75">
        <v>10</v>
      </c>
      <c r="G29" s="75">
        <v>7</v>
      </c>
      <c r="H29" s="75">
        <v>5</v>
      </c>
      <c r="I29" s="75">
        <v>5</v>
      </c>
      <c r="J29" s="75">
        <v>5</v>
      </c>
      <c r="K29" s="75">
        <v>6</v>
      </c>
      <c r="L29" s="75">
        <v>3</v>
      </c>
      <c r="M29" s="75">
        <v>8</v>
      </c>
      <c r="N29" s="75">
        <v>10</v>
      </c>
      <c r="O29" s="75">
        <v>4</v>
      </c>
      <c r="P29" s="75">
        <v>6</v>
      </c>
      <c r="Q29" s="75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REGATE 19 03 23</vt:lpstr>
      <vt:lpstr>RECAP ET PROGRESSION</vt:lpstr>
      <vt:lpstr>'REGATE 19 03 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GREGOIRE</dc:creator>
  <cp:lastModifiedBy>dan lau</cp:lastModifiedBy>
  <cp:lastPrinted>2021-10-16T19:07:36Z</cp:lastPrinted>
  <dcterms:created xsi:type="dcterms:W3CDTF">2017-01-20T14:09:56Z</dcterms:created>
  <dcterms:modified xsi:type="dcterms:W3CDTF">2023-03-20T11:12:39Z</dcterms:modified>
</cp:coreProperties>
</file>